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omments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defaultThemeVersion="166925"/>
  <mc:AlternateContent xmlns:mc="http://schemas.openxmlformats.org/markup-compatibility/2006">
    <mc:Choice Requires="x15">
      <x15ac:absPath xmlns:x15ac="http://schemas.microsoft.com/office/spreadsheetml/2010/11/ac" url="https://kimleyhorn.sharepoint.com/sites/KDOTCRIPUpdate/Shared Documents/Document Edits - County/_Impact Fee Calculator/"/>
    </mc:Choice>
  </mc:AlternateContent>
  <xr:revisionPtr revIDLastSave="0" documentId="8_{F22CE31C-29A5-41AA-8C5A-6BE5D37F93FE}" xr6:coauthVersionLast="47" xr6:coauthVersionMax="47" xr10:uidLastSave="{00000000-0000-0000-0000-000000000000}"/>
  <workbookProtection workbookAlgorithmName="SHA-512" workbookHashValue="vhYP5VPobTlTMkM0dltngc7LCcJX40Jl9+gbtULCrA5lFNRX8vYAFv8tNfN2M1MyNbkkGfUJhID5zZ1KTGqtqQ==" workbookSaltValue="ybZVaX9qsCWVpT6K/Aez+A==" workbookSpinCount="100000" lockStructure="1"/>
  <bookViews>
    <workbookView xWindow="28680" yWindow="-120" windowWidth="29040" windowHeight="15840" xr2:uid="{D5457D88-5132-4376-BDB0-B663B15B3A71}"/>
  </bookViews>
  <sheets>
    <sheet name="Instructions" sheetId="1" r:id="rId1"/>
    <sheet name="Impact Fee Estimate" sheetId="2" r:id="rId2"/>
    <sheet name="Admin" sheetId="6" state="hidden" r:id="rId3"/>
    <sheet name="Impact Fee Discount" sheetId="3" r:id="rId4"/>
    <sheet name="Fee Schedule" sheetId="10" r:id="rId5"/>
    <sheet name="Service Area Map" sheetId="7" r:id="rId6"/>
    <sheet name="Impact Fee Manager" sheetId="4" r:id="rId7"/>
    <sheet name="Impact Fee Per Unit" sheetId="11" state="hidden" r:id="rId8"/>
    <sheet name="Municipalities" sheetId="8" state="hidden" r:id="rId9"/>
  </sheets>
  <definedNames>
    <definedName name="Commercial_Industrial">Admin!$B$26:$B$28</definedName>
    <definedName name="Commercial_Office">Admin!$B$19:$B$22</definedName>
    <definedName name="Commercial_Retail">Admin!$B$9:$B$15</definedName>
    <definedName name="CommercialRetail">Admin!$B$9:$B$15</definedName>
    <definedName name="Industrial">Admin!$B$26:$B$28</definedName>
    <definedName name="LandUse">#REF!</definedName>
    <definedName name="Office">Admin!$B$19:$B$22</definedName>
    <definedName name="Other">Admin!$B$44</definedName>
    <definedName name="_xlnm.Print_Area" localSheetId="4">'Fee Schedule'!$B$6:$U$48</definedName>
    <definedName name="_xlnm.Print_Area" localSheetId="3">'Impact Fee Discount'!$A$1:$I$72</definedName>
    <definedName name="_xlnm.Print_Area" localSheetId="1">'Impact Fee Estimate'!$A$2:$I$45</definedName>
    <definedName name="_xlnm.Print_Area" localSheetId="6">'Impact Fee Manager'!$A$1:$F$49</definedName>
    <definedName name="_xlnm.Print_Area" localSheetId="7">'Impact Fee Per Unit'!$B$6:$E$48</definedName>
    <definedName name="_xlnm.Print_Area" localSheetId="0">Instructions!$A$1:$K$19</definedName>
    <definedName name="_xlnm.Print_Titles" localSheetId="3">'Impact Fee Discount'!$1:$5</definedName>
    <definedName name="Residential">Admin!$B$2:$B$5</definedName>
    <definedName name="Restaurant">Admin!$B$32:$B$33</definedName>
    <definedName name="Retail">Admin!$B$9:$B$15</definedName>
    <definedName name="Service">Admin!$B$37:$B$40</definedName>
    <definedName name="Single_Family_Detached">Admin!$B$2:$B$5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23" i="2" l="1"/>
  <c r="C24" i="2" s="1"/>
  <c r="C35" i="4"/>
  <c r="C36" i="4" s="1"/>
  <c r="C40" i="4" l="1"/>
  <c r="C48" i="4" s="1"/>
  <c r="B11" i="11"/>
  <c r="B12" i="11"/>
  <c r="B13" i="11"/>
  <c r="B15" i="11"/>
  <c r="B16" i="11"/>
  <c r="B17" i="11"/>
  <c r="B18" i="11"/>
  <c r="B19" i="11"/>
  <c r="B20" i="11"/>
  <c r="B21" i="11"/>
  <c r="B23" i="11"/>
  <c r="B24" i="11"/>
  <c r="B25" i="11"/>
  <c r="B26" i="11"/>
  <c r="B28" i="11"/>
  <c r="B29" i="11"/>
  <c r="B30" i="11"/>
  <c r="B32" i="11"/>
  <c r="B33" i="11"/>
  <c r="B35" i="11"/>
  <c r="B36" i="11"/>
  <c r="B37" i="11"/>
  <c r="B38" i="11"/>
  <c r="B40" i="11"/>
  <c r="B10" i="11"/>
  <c r="E29" i="11"/>
  <c r="C37" i="11"/>
  <c r="C20" i="11"/>
  <c r="E11" i="11"/>
  <c r="C10" i="11"/>
  <c r="C28" i="11" l="1"/>
  <c r="D20" i="11"/>
  <c r="D40" i="11"/>
  <c r="D33" i="11"/>
  <c r="C18" i="11"/>
  <c r="E20" i="11"/>
  <c r="E30" i="11"/>
  <c r="E33" i="11"/>
  <c r="D12" i="11"/>
  <c r="C16" i="11"/>
  <c r="E25" i="11"/>
  <c r="E26" i="11"/>
  <c r="E28" i="11"/>
  <c r="D21" i="11"/>
  <c r="E40" i="11"/>
  <c r="E21" i="11"/>
  <c r="C13" i="11"/>
  <c r="E32" i="11"/>
  <c r="E10" i="11"/>
  <c r="E36" i="11"/>
  <c r="D38" i="11"/>
  <c r="D10" i="11"/>
  <c r="E15" i="11"/>
  <c r="D30" i="11"/>
  <c r="E38" i="11"/>
  <c r="D23" i="11"/>
  <c r="E13" i="11"/>
  <c r="E18" i="11"/>
  <c r="D18" i="11"/>
  <c r="C40" i="11"/>
  <c r="D37" i="11"/>
  <c r="D11" i="11"/>
  <c r="C23" i="11"/>
  <c r="C12" i="11"/>
  <c r="D29" i="11"/>
  <c r="E37" i="11"/>
  <c r="E19" i="11"/>
  <c r="C30" i="11"/>
  <c r="E24" i="11"/>
  <c r="C33" i="11"/>
  <c r="E23" i="11"/>
  <c r="C32" i="11"/>
  <c r="C35" i="11"/>
  <c r="C21" i="11"/>
  <c r="E16" i="11" l="1"/>
  <c r="E35" i="11"/>
  <c r="C24" i="11"/>
  <c r="E17" i="11"/>
  <c r="E12" i="11"/>
  <c r="D24" i="11"/>
  <c r="D16" i="11"/>
  <c r="C25" i="11"/>
  <c r="D13" i="11"/>
  <c r="D19" i="11"/>
  <c r="C26" i="11"/>
  <c r="C38" i="11"/>
  <c r="D17" i="11"/>
  <c r="D15" i="11"/>
  <c r="D25" i="11"/>
  <c r="C36" i="11"/>
  <c r="C29" i="11"/>
  <c r="C11" i="11"/>
  <c r="D35" i="11"/>
  <c r="C19" i="11"/>
  <c r="D28" i="11"/>
  <c r="D36" i="11"/>
  <c r="C17" i="11"/>
  <c r="D26" i="11"/>
  <c r="D32" i="11"/>
  <c r="C15" i="11"/>
  <c r="I35" i="2"/>
  <c r="I39" i="2"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Sreenivasan, Athreya/CHI</author>
  </authors>
  <commentList>
    <comment ref="B53" authorId="0" shapeId="0" xr:uid="{D29C38B0-0409-4087-BA85-79007B8B5A45}">
      <text>
        <r>
          <rPr>
            <b/>
            <sz val="9"/>
            <color indexed="81"/>
            <rFont val="Tahoma"/>
            <family val="2"/>
          </rPr>
          <t>Net Fees Collected is Only 50% of the Gross Impact Fees</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Sreenivasan, Athreya/CHI</author>
  </authors>
  <commentList>
    <comment ref="B53" authorId="0" shapeId="0" xr:uid="{576890C2-B84E-4E33-8BEE-D5C7F2211948}">
      <text>
        <r>
          <rPr>
            <b/>
            <sz val="9"/>
            <color indexed="81"/>
            <rFont val="Tahoma"/>
            <family val="2"/>
          </rPr>
          <t>Net Fees Collected is Only 50% of the Gross Impact Fees</t>
        </r>
        <r>
          <rPr>
            <sz val="9"/>
            <color indexed="81"/>
            <rFont val="Tahoma"/>
            <family val="2"/>
          </rPr>
          <t xml:space="preserve">
</t>
        </r>
      </text>
    </comment>
  </commentList>
</comments>
</file>

<file path=xl/sharedStrings.xml><?xml version="1.0" encoding="utf-8"?>
<sst xmlns="http://schemas.openxmlformats.org/spreadsheetml/2006/main" count="387" uniqueCount="265">
  <si>
    <t>http://kdot.countyofkane.org/Pages/Impact-Fees.aspx</t>
  </si>
  <si>
    <t>PROPERTY INFORMATION</t>
  </si>
  <si>
    <t>Impact Fee Service Area (select from list):</t>
  </si>
  <si>
    <t>DEVELOPMENT INFORMATION</t>
  </si>
  <si>
    <t>Land Use Category (select from list):</t>
  </si>
  <si>
    <t>Residential</t>
  </si>
  <si>
    <t>Other</t>
  </si>
  <si>
    <t>Single Family Detached</t>
  </si>
  <si>
    <t>Multi-Family Attached</t>
  </si>
  <si>
    <t>Age Restricted Housing</t>
  </si>
  <si>
    <t>Retail 1 to &lt; 40,000 SF</t>
  </si>
  <si>
    <t>Retail 40,000 to 150,000 SF</t>
  </si>
  <si>
    <t>Retail over 150,000 SF</t>
  </si>
  <si>
    <t>Supermarket</t>
  </si>
  <si>
    <t>Gas Service Station</t>
  </si>
  <si>
    <t>Convenience Store/Gas Station (GFA 2-4k)</t>
  </si>
  <si>
    <t>Convenience Store/Gas Station (GFA 4-5.5k)</t>
  </si>
  <si>
    <t>General Office</t>
  </si>
  <si>
    <t>Medical-Dental Office</t>
  </si>
  <si>
    <t>Office Park</t>
  </si>
  <si>
    <t>Business Park</t>
  </si>
  <si>
    <t>Warehousing/Distribution Terminal</t>
  </si>
  <si>
    <t>Speculative Industrial</t>
  </si>
  <si>
    <t>Light Industrial/Industrial Park</t>
  </si>
  <si>
    <t>Fast Food Restaurant</t>
  </si>
  <si>
    <t>Fine Dining Restaurant</t>
  </si>
  <si>
    <t>Day Care</t>
  </si>
  <si>
    <t>Hospital</t>
  </si>
  <si>
    <t>Nursing Home</t>
  </si>
  <si>
    <t>Hotel/Motel</t>
  </si>
  <si>
    <t>Religious Institution</t>
  </si>
  <si>
    <t>Land Use Category:</t>
  </si>
  <si>
    <t>Residential:</t>
  </si>
  <si>
    <t>Other:</t>
  </si>
  <si>
    <t>Building Use:</t>
  </si>
  <si>
    <t>Retail:</t>
  </si>
  <si>
    <t>Office:</t>
  </si>
  <si>
    <t>Industrial:</t>
  </si>
  <si>
    <t>Restaurant:</t>
  </si>
  <si>
    <t>Service:</t>
  </si>
  <si>
    <t>Retail</t>
  </si>
  <si>
    <t>Office</t>
  </si>
  <si>
    <t>Industrial</t>
  </si>
  <si>
    <t>Restaurant</t>
  </si>
  <si>
    <t>Service</t>
  </si>
  <si>
    <t>Number of Impact Units:</t>
  </si>
  <si>
    <t>Reduced Impact Fee per Impact Unit:</t>
  </si>
  <si>
    <t>Site Address:</t>
  </si>
  <si>
    <t>Tax Parcel Index Number(s) (PIN):</t>
  </si>
  <si>
    <t>Building Permit Issuing Agency:</t>
  </si>
  <si>
    <t>Site Specific Development Approval Date:</t>
  </si>
  <si>
    <t>KDOT Service Area Map</t>
  </si>
  <si>
    <t>Discounts:</t>
  </si>
  <si>
    <t>MOBILITY OPTIONS DISCOUNT</t>
  </si>
  <si>
    <t>1.</t>
  </si>
  <si>
    <t>CRITERIA</t>
  </si>
  <si>
    <r>
      <t xml:space="preserve">10% Discount </t>
    </r>
    <r>
      <rPr>
        <sz val="11"/>
        <rFont val="Arial Narrow"/>
        <family val="2"/>
      </rPr>
      <t>if the new development is within one-quarter mile walking distance from an existing Pace Suburban Bus route.</t>
    </r>
  </si>
  <si>
    <r>
      <t xml:space="preserve">10% Discount </t>
    </r>
    <r>
      <rPr>
        <sz val="11"/>
        <rFont val="Arial Narrow"/>
        <family val="2"/>
      </rPr>
      <t>if the new development is within one-half mile walking distance from an existing Metra station.</t>
    </r>
  </si>
  <si>
    <r>
      <t xml:space="preserve">10% Discount </t>
    </r>
    <r>
      <rPr>
        <sz val="11"/>
        <rFont val="Arial Narrow"/>
        <family val="2"/>
      </rPr>
      <t>if the new development is within one-half mile from a Transit Supportive Corridor.</t>
    </r>
  </si>
  <si>
    <r>
      <t>10% Discount</t>
    </r>
    <r>
      <rPr>
        <sz val="11"/>
        <rFont val="Arial Narrow"/>
        <family val="2"/>
      </rPr>
      <t xml:space="preserve"> if the new development is within one-half mile from a local or regional greenway or bicycle trail. The greenway or bicycle trail shall be depicted on the Kane County Bike Map or Chicago Metropolitan Agency for Planning (CMAP) Regional Greenways and Trails Plan Map.</t>
    </r>
  </si>
  <si>
    <t>SUBMITTAL REQUIREMENTS</t>
  </si>
  <si>
    <t>A vicinity map showing the location of new development relative to the existing Pace Suburban Bus route, Metra station, Transit Supportive Corridor, or bicycle facility. The map shall detail the spacing distance between the new development and the alternate transportation option(s).</t>
  </si>
  <si>
    <t>MIXED-USE AND HIGHER-DENSITY DEVELOPMENT DISCOUNTS</t>
  </si>
  <si>
    <t>2.</t>
  </si>
  <si>
    <r>
      <t xml:space="preserve">10% Discount </t>
    </r>
    <r>
      <rPr>
        <sz val="11"/>
        <rFont val="Arial Narrow"/>
        <family val="2"/>
      </rPr>
      <t>for Mixed-Use Developments with a residential use and at least two (2) of the following land uses incorporated. Accessory uses within a principal use may not be counted as a separate use. Check all non-residential uses included within the Mixed-Use Development.</t>
    </r>
  </si>
  <si>
    <t>Parks</t>
  </si>
  <si>
    <t>Forest preserves</t>
  </si>
  <si>
    <t>Community or civic centers</t>
  </si>
  <si>
    <t>Recreation facilities</t>
  </si>
  <si>
    <t>Schools or daycare centers</t>
  </si>
  <si>
    <t>Libraries</t>
  </si>
  <si>
    <t>Places of worship</t>
  </si>
  <si>
    <t>Post offices</t>
  </si>
  <si>
    <t>Convenience stores</t>
  </si>
  <si>
    <t>3.</t>
  </si>
  <si>
    <t>DOWNTOWN DEVELOPMENT DISCOUNT</t>
  </si>
  <si>
    <r>
      <t xml:space="preserve">20% Discount </t>
    </r>
    <r>
      <rPr>
        <sz val="11"/>
        <rFont val="Arial Narrow"/>
        <family val="2"/>
      </rPr>
      <t>for new development located on an infill or redevelopment site defined in a municipally-adopted downtown subarea, comprehensive plan, or within an established downtown Tax Increment Finance District (TIF) district.</t>
    </r>
  </si>
  <si>
    <t>A scaled vicinity map showing the new development site clearly outlined relative to a downtown subarea, comprehensive plan, or downtown TIF district boundary.</t>
  </si>
  <si>
    <r>
      <rPr>
        <sz val="11"/>
        <rFont val="Arial Narrow"/>
        <family val="2"/>
      </rPr>
      <t xml:space="preserve">Up to a </t>
    </r>
    <r>
      <rPr>
        <b/>
        <sz val="11"/>
        <rFont val="Arial Narrow"/>
        <family val="2"/>
      </rPr>
      <t>30% Discount</t>
    </r>
    <r>
      <rPr>
        <sz val="11"/>
        <rFont val="Arial Narrow"/>
        <family val="2"/>
      </rPr>
      <t xml:space="preserve"> for Residential Density where the residential new development provides an average density of at least 7 units per acre. Where the Residential Density Discount is applied, the new development shall not be eligible for the Mixed-Use Development Density Discount. Check the appropriate density category.</t>
    </r>
  </si>
  <si>
    <r>
      <rPr>
        <b/>
        <sz val="11"/>
        <rFont val="Arial Narrow"/>
        <family val="2"/>
      </rPr>
      <t>10% Discount</t>
    </r>
    <r>
      <rPr>
        <sz val="11"/>
        <rFont val="Arial Narrow"/>
        <family val="2"/>
      </rPr>
      <t xml:space="preserve"> for an average residential density of at least 7 units per acre and no more than 14 units per acre.</t>
    </r>
  </si>
  <si>
    <r>
      <rPr>
        <b/>
        <sz val="11"/>
        <rFont val="Arial Narrow"/>
        <family val="2"/>
      </rPr>
      <t>20% Discount</t>
    </r>
    <r>
      <rPr>
        <sz val="11"/>
        <rFont val="Arial Narrow"/>
        <family val="2"/>
      </rPr>
      <t xml:space="preserve"> for an average residential density of at least 15 units per acre and no more than 28 units per acre.</t>
    </r>
  </si>
  <si>
    <r>
      <rPr>
        <b/>
        <sz val="11"/>
        <rFont val="Arial Narrow"/>
        <family val="2"/>
      </rPr>
      <t>30% Discount</t>
    </r>
    <r>
      <rPr>
        <sz val="11"/>
        <rFont val="Arial Narrow"/>
        <family val="2"/>
      </rPr>
      <t xml:space="preserve"> for an average residential density greater than 29 units per acre.</t>
    </r>
  </si>
  <si>
    <t>Mixed-Use Discount</t>
  </si>
  <si>
    <t>Residential Density Discount</t>
  </si>
  <si>
    <t>A scaled site plan indicating the size and location of all non-residential trip generators included in the Mixed-Use Development. The site plan shall be consistent with the site specific development approval.</t>
  </si>
  <si>
    <t>A scaled site plan indicating the residential development (location and unit count), gross floor area of non-residential uses, land area of the new development, and calculated residential density.</t>
  </si>
  <si>
    <t>A plat of subdivision showing the total area encompassed by the new development. The plat of subdivision shall be consistent with the site specific development approval.</t>
  </si>
  <si>
    <t>4.</t>
  </si>
  <si>
    <r>
      <t xml:space="preserve">Industrial new development meeting specific criteria may receive up to a </t>
    </r>
    <r>
      <rPr>
        <b/>
        <sz val="11"/>
        <rFont val="Arial Narrow"/>
        <family val="2"/>
      </rPr>
      <t>20% Discount</t>
    </r>
    <r>
      <rPr>
        <sz val="11"/>
        <rFont val="Arial Narrow"/>
        <family val="2"/>
      </rPr>
      <t>.</t>
    </r>
  </si>
  <si>
    <t>INDUSTRIAL DEVELOPMENT DISCOUNT</t>
  </si>
  <si>
    <r>
      <t xml:space="preserve">10% Discount </t>
    </r>
    <r>
      <rPr>
        <sz val="11"/>
        <rFont val="Arial Narrow"/>
        <family val="2"/>
      </rPr>
      <t>for new development located on a redevelopment or infill site.</t>
    </r>
  </si>
  <si>
    <r>
      <t xml:space="preserve">10% Discount </t>
    </r>
    <r>
      <rPr>
        <sz val="11"/>
        <rFont val="Arial Narrow"/>
        <family val="2"/>
      </rPr>
      <t>for onsite railroad spur access, airport access for freight, or direct access to a state
designated truck route.</t>
    </r>
  </si>
  <si>
    <t>A scaled site plan or vicinity map, as appropriate, demonstrating railroad spur access, airport access, or direct truck route access.</t>
  </si>
  <si>
    <t>A scaled vicinity map showing the new development site clearly outlined as a redevelopment or infill site.</t>
  </si>
  <si>
    <t>5.</t>
  </si>
  <si>
    <t>SKILLED MANUFACTURING JOB CREATION</t>
  </si>
  <si>
    <t>Written verification of estimated job creation from the permitting agency or municipality, local economic development organization, or local workforce development board.</t>
  </si>
  <si>
    <r>
      <t xml:space="preserve">10% Discount </t>
    </r>
    <r>
      <rPr>
        <sz val="11"/>
        <rFont val="Arial Narrow"/>
        <family val="2"/>
      </rPr>
      <t>for 1-100 jobs created</t>
    </r>
  </si>
  <si>
    <r>
      <t xml:space="preserve">20% Discount </t>
    </r>
    <r>
      <rPr>
        <sz val="11"/>
        <rFont val="Arial Narrow"/>
        <family val="2"/>
      </rPr>
      <t>for 101 or more jobs created</t>
    </r>
  </si>
  <si>
    <t>• Highly trained, educated, or experienced employees that can complete more complex mental or physical tasks on the job.
• Often specialized and may require a prolonged period of training and experience.
• Skills in science, technology, engineering, and math (STEM) are essential in many industries.</t>
  </si>
  <si>
    <t>6.</t>
  </si>
  <si>
    <t>CHARITABLE ORGANIZATION DISCOUNT</t>
  </si>
  <si>
    <t>A copy of the charitable organization’s most recent IRS determination letter.</t>
  </si>
  <si>
    <t>A letter from the organization’s chief executive officer stating that the new development will be solely owned and occupied by the charitable organization.</t>
  </si>
  <si>
    <r>
      <rPr>
        <sz val="11"/>
        <rFont val="Arial Narrow"/>
        <family val="2"/>
      </rPr>
      <t xml:space="preserve">If the total traffic generated by the site, including traffic generated by any existing buildings and new development, is less than or equal to 50 weekday PM peak hour trips, the new development shall receive a </t>
    </r>
    <r>
      <rPr>
        <b/>
        <sz val="11"/>
        <rFont val="Arial Narrow"/>
        <family val="2"/>
      </rPr>
      <t xml:space="preserve">100% Discount </t>
    </r>
    <r>
      <rPr>
        <sz val="11"/>
        <rFont val="Arial Narrow"/>
        <family val="2"/>
      </rPr>
      <t>on gross impact fee.</t>
    </r>
  </si>
  <si>
    <t>If the traffic generated on the site prior to construction of the new development is greater than 50 weekdays PM peak hour trips, no discount for charitable organizations shall be applied.</t>
  </si>
  <si>
    <t>Mixed-use and higher-density residential developments can earn additional impact fee discounts. To qualify for these discounts, the new development must meet at least one of the four Mobility Options Discount criteria.</t>
  </si>
  <si>
    <r>
      <t xml:space="preserve">New development located within a downtown area is eligible for an impact fee discount of </t>
    </r>
    <r>
      <rPr>
        <b/>
        <sz val="11"/>
        <rFont val="Arial Narrow"/>
        <family val="2"/>
      </rPr>
      <t>up to 20%</t>
    </r>
    <r>
      <rPr>
        <sz val="11"/>
        <rFont val="Arial Narrow"/>
        <family val="2"/>
      </rPr>
      <t>.</t>
    </r>
  </si>
  <si>
    <t>A new development may be eligible for discount of up to 70% from impact fees assessed. Eligibility for discounts will be subject to review and approval from the County Engineer. Refer to Impact Fee Discount for more information.</t>
  </si>
  <si>
    <t>KANE COUNTY IMPACT FEE PROGRAM</t>
  </si>
  <si>
    <t>INSTRUCTIONS FOR ONLINE ESTIMATE</t>
  </si>
  <si>
    <t>FEE ESTIMATE</t>
  </si>
  <si>
    <t xml:space="preserve">KANE COUNTY IMPACT FEE PROGRAM </t>
  </si>
  <si>
    <t xml:space="preserve"> DISCOUNTS</t>
  </si>
  <si>
    <t>An Applicant may request a credit for any contribution, payment, recapture, or construction of a system improvement or conveyance of land accepted and received by Kane County.</t>
  </si>
  <si>
    <t>Estimated Assessed Impact Fee</t>
  </si>
  <si>
    <t>Discounts (if any)</t>
  </si>
  <si>
    <t>Demolition Credit:</t>
  </si>
  <si>
    <t>Improvement Credits (Refer to the Impact Fee Credit Agreement)</t>
  </si>
  <si>
    <t>Demolition Credit (if any)</t>
  </si>
  <si>
    <t>APPLICANT INFORMATION</t>
  </si>
  <si>
    <t>Improvement Credit:</t>
  </si>
  <si>
    <t>7.</t>
  </si>
  <si>
    <t>Principle Building Use (select from list):</t>
  </si>
  <si>
    <t>SUMMARY OF ESTIMATED IMPACT FEE WITH APPLICABLE DISCOUNTS AND CREDITS</t>
  </si>
  <si>
    <t>Estimated Assessed Impact Fee:</t>
  </si>
  <si>
    <t>Impact Unit (select from list):</t>
  </si>
  <si>
    <t>If impact unit is 1,000 square feet, refer to the Fee Schedule to determine if this is based on Gross Leasable Floor Area (GLFA) or Gross Floor Area (GFA).</t>
  </si>
  <si>
    <t>Estimated Adjusted Impact Fee</t>
  </si>
  <si>
    <t>Applicant Name:</t>
  </si>
  <si>
    <t>Address:</t>
  </si>
  <si>
    <t>City, State, ZIP</t>
  </si>
  <si>
    <t>Contact Name:</t>
  </si>
  <si>
    <t>Phone:</t>
  </si>
  <si>
    <t>Contact (Architect):</t>
  </si>
  <si>
    <t>Email:</t>
  </si>
  <si>
    <t>Fax:</t>
  </si>
  <si>
    <t>Contact (Engineer):</t>
  </si>
  <si>
    <t>Assessed Impact Fee:</t>
  </si>
  <si>
    <t>Site Specific Approval Documentation (select from list):</t>
  </si>
  <si>
    <t>FEE CALCULATOR</t>
  </si>
  <si>
    <t>Credit Agreement #:</t>
  </si>
  <si>
    <t>Mixed-Use and Higher Density Development (up to 30%)</t>
  </si>
  <si>
    <t>Downtown Development (up to 20%)</t>
  </si>
  <si>
    <t>Industrial Development (up to 20%)</t>
  </si>
  <si>
    <t>Skilled Manufacturing Job Creation (up to 20%)</t>
  </si>
  <si>
    <t>Charitable Organization (up to 100%)</t>
  </si>
  <si>
    <t>Adjusted Impact Fee:</t>
  </si>
  <si>
    <t>Application #:</t>
  </si>
  <si>
    <t>Date Received (MM/DD/YY):</t>
  </si>
  <si>
    <t>Algonquin</t>
  </si>
  <si>
    <t>Aurora</t>
  </si>
  <si>
    <t>Barrington Hills</t>
  </si>
  <si>
    <t>Bartlett</t>
  </si>
  <si>
    <t>Batavia</t>
  </si>
  <si>
    <t>Big Rock</t>
  </si>
  <si>
    <t>Burlington</t>
  </si>
  <si>
    <t>Campton Hills</t>
  </si>
  <si>
    <t>Carpentersville</t>
  </si>
  <si>
    <t>East Dundee</t>
  </si>
  <si>
    <t>Elburn</t>
  </si>
  <si>
    <t>Elgin</t>
  </si>
  <si>
    <t>Gilberts</t>
  </si>
  <si>
    <t>Hampshire</t>
  </si>
  <si>
    <t>Hoffman Estates</t>
  </si>
  <si>
    <t>Huntley</t>
  </si>
  <si>
    <t>Kaneville</t>
  </si>
  <si>
    <t>Lily Lake</t>
  </si>
  <si>
    <t>Maple Park</t>
  </si>
  <si>
    <t>Montgomery</t>
  </si>
  <si>
    <t>North Aurora</t>
  </si>
  <si>
    <t>Pingree Grove</t>
  </si>
  <si>
    <t>Sleepy Hollow</t>
  </si>
  <si>
    <t>South Elgin</t>
  </si>
  <si>
    <t>St. Charles</t>
  </si>
  <si>
    <t>Sugar Grove</t>
  </si>
  <si>
    <t>Virgil</t>
  </si>
  <si>
    <t>West Dundee</t>
  </si>
  <si>
    <t>Kane County</t>
  </si>
  <si>
    <t>Geneva</t>
  </si>
  <si>
    <t>8.</t>
  </si>
  <si>
    <t>Wayne</t>
  </si>
  <si>
    <t>Site specific development approval information is provided in the "Instructions" tab. This estimate is based on Ordinance No. 22-27 only.</t>
  </si>
  <si>
    <t>If there are existing buildings on the subject property that have been or will be demolished in conjunction with the new development, the Applicant may be eligible for a demolition credit.</t>
  </si>
  <si>
    <t>North Service Area</t>
  </si>
  <si>
    <t>Linked to other tabs</t>
  </si>
  <si>
    <t>DRAFT</t>
  </si>
  <si>
    <t>IMPACT FEE SCHEDULE</t>
  </si>
  <si>
    <t>2030 CRIP</t>
  </si>
  <si>
    <t>2026 CRIP</t>
  </si>
  <si>
    <t>Change</t>
  </si>
  <si>
    <t>Land Use</t>
  </si>
  <si>
    <t>Impact Unit</t>
  </si>
  <si>
    <t>LUC (3)</t>
  </si>
  <si>
    <t>Rate (4)</t>
  </si>
  <si>
    <t>Diverted Trips (3)</t>
  </si>
  <si>
    <t>Pass By (3)</t>
  </si>
  <si>
    <t>Total Reduction</t>
  </si>
  <si>
    <t>Adjusted Trip Rate</t>
  </si>
  <si>
    <t>Gross Impact Fee ($) per Impact Unit</t>
  </si>
  <si>
    <t>Reduced Impact Fee ($) per Impact Unit</t>
  </si>
  <si>
    <t>North</t>
  </si>
  <si>
    <t>Central</t>
  </si>
  <si>
    <t>South</t>
  </si>
  <si>
    <t>RESIDENTIAL</t>
  </si>
  <si>
    <t>COMMERCIAL RETAIL</t>
  </si>
  <si>
    <t>New Land Use Category</t>
  </si>
  <si>
    <t>N/A</t>
  </si>
  <si>
    <t>COMMERCIAL OFFICE</t>
  </si>
  <si>
    <t>COMMERCIAL INDUSTRIAL</t>
  </si>
  <si>
    <t>COMMERCIAL RESTAURANT</t>
  </si>
  <si>
    <t>COMMERCIAL SERVICE</t>
  </si>
  <si>
    <t>OTHER</t>
  </si>
  <si>
    <t>(1) Gross Leasable Floor Area</t>
  </si>
  <si>
    <t>(2) Gross Floor Area</t>
  </si>
  <si>
    <t>(3) Based on data available  in the ITE Trip Generation Manual, 11th Edition</t>
  </si>
  <si>
    <t>(4) Based on ITE Trip Generation Manual, 11th Edition, for weekday, peak hour, between 4:00 pm and 6:00 pm, of adjacent street traffic</t>
  </si>
  <si>
    <t>(5) Pass-by and Diverted Trip infomration not available in the 11th Edition of the ITE Trip Generation Manaul for LUC 822; therefore pass-by and diverted trip information was utilized from similar land use, LUC 821.</t>
  </si>
  <si>
    <t>(6) Rate caclulated using 80% of LUC 150 and 20% of LUC 710 per the ITE Trip Generation Manual, 11th Edition</t>
  </si>
  <si>
    <t>Note: For a property with only one tenant, the measurements of GFA and GFLA area essentially equal.</t>
  </si>
  <si>
    <t>REFERENCE INFORMATION</t>
  </si>
  <si>
    <t>Impact Fee Multipliers</t>
  </si>
  <si>
    <t>Impact Fee Multiplier:</t>
  </si>
  <si>
    <t>Service Area</t>
  </si>
  <si>
    <t>Central Service Area</t>
  </si>
  <si>
    <t>Single Family Attached</t>
  </si>
  <si>
    <t>Impact Fee Service Area</t>
  </si>
  <si>
    <t>South Service Area</t>
  </si>
  <si>
    <t>Linked to Impact Fee Estimate Tab</t>
  </si>
  <si>
    <t>Discounts (enter below)</t>
  </si>
  <si>
    <r>
      <t xml:space="preserve">(3) Based on data available  in the ITE </t>
    </r>
    <r>
      <rPr>
        <i/>
        <sz val="11"/>
        <rFont val="Calibri"/>
        <family val="2"/>
        <scheme val="minor"/>
      </rPr>
      <t>Trip Generation Manual, 11th Edition</t>
    </r>
    <r>
      <rPr>
        <sz val="11"/>
        <rFont val="Calibri"/>
        <family val="2"/>
        <scheme val="minor"/>
      </rPr>
      <t>.</t>
    </r>
  </si>
  <si>
    <r>
      <t xml:space="preserve">(4) Based on ITE </t>
    </r>
    <r>
      <rPr>
        <i/>
        <sz val="11"/>
        <rFont val="Calibri"/>
        <family val="2"/>
        <scheme val="minor"/>
      </rPr>
      <t>Trip Generation Manual, 11th Edition</t>
    </r>
    <r>
      <rPr>
        <sz val="11"/>
        <rFont val="Calibri"/>
        <family val="2"/>
        <scheme val="minor"/>
      </rPr>
      <t>, for weekday, peak hour, between 4:00 pm and 6:00 pm, of adjacent street traffic.</t>
    </r>
  </si>
  <si>
    <t>Retail 1 to &lt; 40,000 s.f. (4)</t>
  </si>
  <si>
    <t>Speculative Industrial (5)</t>
  </si>
  <si>
    <r>
      <t xml:space="preserve">(4) Pass-by and Diverted Trip information not available in the ITE </t>
    </r>
    <r>
      <rPr>
        <i/>
        <sz val="11"/>
        <rFont val="Calibri"/>
        <family val="2"/>
        <scheme val="minor"/>
      </rPr>
      <t>Trip Generation Manual, 11th Edition</t>
    </r>
    <r>
      <rPr>
        <sz val="11"/>
        <rFont val="Calibri"/>
        <family val="2"/>
        <scheme val="minor"/>
      </rPr>
      <t xml:space="preserve"> for LUC 822; therefore pass-by and diverted trip information was utilized from similar land use, LUC 821.</t>
    </r>
  </si>
  <si>
    <r>
      <t xml:space="preserve">(5) Rate calculated using 80% of LUC 150 and 20% of LUC 710 per the ITE </t>
    </r>
    <r>
      <rPr>
        <i/>
        <sz val="11"/>
        <rFont val="Calibri"/>
        <family val="2"/>
        <scheme val="minor"/>
      </rPr>
      <t>Trip Generation Manual, 11th Edition.</t>
    </r>
  </si>
  <si>
    <t>Trip generation estimate for the new development, prepared by a Professional Traffic Operations Engineer (PTOE).</t>
  </si>
  <si>
    <t>MIXED-USE AND HIGHER-DENSITY DEVELOPMENT DISCOUNTS (CONTINUED)</t>
  </si>
  <si>
    <t>Effective January 11, 2022</t>
  </si>
  <si>
    <t>Dwelling Unit</t>
  </si>
  <si>
    <t>1,000 s.f. (1)</t>
  </si>
  <si>
    <t>Retail 40,000 to 150,000 s.f.</t>
  </si>
  <si>
    <t>Retail over 150,000 s.f.</t>
  </si>
  <si>
    <t>1,000 s.f. (2)</t>
  </si>
  <si>
    <t>Fueling Position</t>
  </si>
  <si>
    <t>150/710</t>
  </si>
  <si>
    <t>Bed</t>
  </si>
  <si>
    <t>Room</t>
  </si>
  <si>
    <t xml:space="preserve"> </t>
  </si>
  <si>
    <t xml:space="preserve">
</t>
  </si>
  <si>
    <r>
      <t xml:space="preserve">Reflects a 50% multiplier approved under </t>
    </r>
    <r>
      <rPr>
        <sz val="11"/>
        <rFont val="Arial Narrow"/>
        <family val="2"/>
      </rPr>
      <t>Ordinance No. 22-27</t>
    </r>
    <r>
      <rPr>
        <sz val="11"/>
        <color theme="1"/>
        <rFont val="Arial Narrow"/>
        <family val="2"/>
      </rPr>
      <t>.</t>
    </r>
  </si>
  <si>
    <r>
      <t xml:space="preserve">A new development may be eligible for </t>
    </r>
    <r>
      <rPr>
        <b/>
        <sz val="11"/>
        <rFont val="Arial"/>
        <family val="2"/>
      </rPr>
      <t>discount of up to 70%</t>
    </r>
    <r>
      <rPr>
        <sz val="11"/>
        <rFont val="Arial"/>
        <family val="2"/>
      </rPr>
      <t xml:space="preserve"> from the impact fees assessed in accordance with Section Seven of the Kane County Impact Fee Ordinance (Ordinance No. 22-27)</t>
    </r>
    <r>
      <rPr>
        <b/>
        <sz val="11"/>
        <rFont val="Arial"/>
        <family val="2"/>
      </rPr>
      <t xml:space="preserve">. </t>
    </r>
    <r>
      <rPr>
        <sz val="11"/>
        <rFont val="Arial"/>
        <family val="2"/>
      </rPr>
      <t xml:space="preserve"> To apply for the Impact Fee Discount Program, an Impact Fee Discount Program Application must be completed with the Road Impact Fee Application.</t>
    </r>
  </si>
  <si>
    <t>With submittal of the Impact Fee Discount Application, the Applicant must provide the following documents:</t>
  </si>
  <si>
    <r>
      <t xml:space="preserve">New development that generates skilled manufacturing jobs can apply for an impact fee discount of </t>
    </r>
    <r>
      <rPr>
        <b/>
        <sz val="11"/>
        <rFont val="Arial Narrow"/>
        <family val="2"/>
      </rPr>
      <t>up to 20%</t>
    </r>
    <r>
      <rPr>
        <sz val="11"/>
        <rFont val="Arial Narrow"/>
        <family val="2"/>
      </rPr>
      <t>. Only new development categorized as Light Industrial/Industrial Park (or a closely-related land use category on the Impact Fee Schedule) is eligible to receive this discount. Any new development within the Speculative Industrial category on the Impact Fee Schedule is not eligible for this discount. Skilled manufacturing jobs are defined and classified as follows:</t>
    </r>
  </si>
  <si>
    <t>Buildings solely owned and occupied by a 501(c)(3)-designated charitable organization may be eligible for up to a 100% discount in the impact fee assessed. The discount is applied only on the traffic impact of the first 50 weekday PM peak hour trips generated by a site. Please refer to Section 3.0 of the Procedures Manual for more detail regarding calculating this discount.</t>
  </si>
  <si>
    <r>
      <t xml:space="preserve">If the traffic generated on the site prior to construction of the new development is less than or equal to 50 weekday PM peak hour trips, but the total site traffic including the new development is greater than 50 weekday PM peak hour trips, the new development shall receive an </t>
    </r>
    <r>
      <rPr>
        <b/>
        <sz val="11"/>
        <rFont val="Arial Narrow"/>
        <family val="2"/>
      </rPr>
      <t>impact fee discount calculated using a formula</t>
    </r>
    <r>
      <rPr>
        <sz val="11"/>
        <rFont val="Arial Narrow"/>
        <family val="2"/>
      </rPr>
      <t>. Please refer to Section 3.0 of the Procedures Manual for the most current formula.</t>
    </r>
  </si>
  <si>
    <r>
      <rPr>
        <b/>
        <sz val="11"/>
        <rFont val="Arial Narrow"/>
        <family val="2"/>
      </rPr>
      <t>Up to 70%</t>
    </r>
    <r>
      <rPr>
        <sz val="11"/>
        <rFont val="Arial Narrow"/>
        <family val="2"/>
      </rPr>
      <t xml:space="preserve"> except Charitable Organization, which is eligible for up to 100%.</t>
    </r>
  </si>
  <si>
    <r>
      <t xml:space="preserve">New development may earn an impact fee discount of </t>
    </r>
    <r>
      <rPr>
        <b/>
        <sz val="11"/>
        <rFont val="Arial Narrow"/>
        <family val="2"/>
      </rPr>
      <t>up to 10%</t>
    </r>
    <r>
      <rPr>
        <sz val="11"/>
        <rFont val="Arial Narrow"/>
        <family val="2"/>
      </rPr>
      <t xml:space="preserve"> by encouraging the use of alternative transportation modes.</t>
    </r>
  </si>
  <si>
    <t>Mobility Options (up to 10%)</t>
  </si>
  <si>
    <t>IMPACT FEE MANAGER CALCULATOR (INTERNAL USE ONLY)</t>
  </si>
  <si>
    <r>
      <t xml:space="preserve">For more information on the Kane County Impact Fee Program, please contact the
</t>
    </r>
    <r>
      <rPr>
        <b/>
        <sz val="11"/>
        <color theme="1"/>
        <rFont val="Arial"/>
        <family val="2"/>
      </rPr>
      <t xml:space="preserve">Impact Fee Manager </t>
    </r>
    <r>
      <rPr>
        <sz val="11"/>
        <color theme="1"/>
        <rFont val="Arial"/>
        <family val="2"/>
      </rPr>
      <t>at (630) 845-3798 or via email at</t>
    </r>
    <r>
      <rPr>
        <sz val="11"/>
        <rFont val="Arial"/>
        <family val="2"/>
      </rPr>
      <t xml:space="preserve"> kdotimpactfee@co.kane.il.us</t>
    </r>
    <r>
      <rPr>
        <sz val="11"/>
        <color theme="1"/>
        <rFont val="Arial"/>
        <family val="2"/>
      </rPr>
      <t>.</t>
    </r>
  </si>
  <si>
    <r>
      <t xml:space="preserve">The uses are defined in the Institute of Transportation Engineers (ITE) </t>
    </r>
    <r>
      <rPr>
        <i/>
        <sz val="11"/>
        <color theme="1"/>
        <rFont val="Arial Narrow"/>
        <family val="2"/>
      </rPr>
      <t>Trip Generation Manual, 11th Edition</t>
    </r>
    <r>
      <rPr>
        <sz val="11"/>
        <color theme="1"/>
        <rFont val="Arial Narrow"/>
        <family val="2"/>
      </rPr>
      <t>. Please contact the KDOT Impact Fee Manager with any questions regarding the principle building use.</t>
    </r>
  </si>
  <si>
    <t>This is is provided for planning purposes only. The actual road impact fee will be determined by the KDOT Impact Fee Manager upon submittal of a complete Road Impact Fee Application.</t>
  </si>
  <si>
    <t>For planning purposes, the Applicant may use the following fields to estimate the adjusted impact fee, including applicable discounts and credits. For information on credits and discounts, please contact the Impact Fee Manager at (630) 845-3798 or via email at kdotimpactfee@co.kane.il.us.</t>
  </si>
  <si>
    <t>To qualify, must have 10% Mobility Options Discount.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</si>
</sst>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4" formatCode="_(&quot;$&quot;* #,##0.00_);_(&quot;$&quot;* \(#,##0.00\);_(&quot;$&quot;* &quot;-&quot;??_);_(@_)"/>
    <numFmt numFmtId="164" formatCode="&quot;$&quot;#,##0.00"/>
    <numFmt numFmtId="165" formatCode="0.0000"/>
    <numFmt numFmtId="166" formatCode="&quot;$&quot;#,##0"/>
    <numFmt numFmtId="167" formatCode="0.000"/>
  </numFmts>
  <fonts count="36" x14ac:knownFonts="1">
    <font>
      <sz val="11"/>
      <color theme="1"/>
      <name val="Calibri"/>
      <family val="2"/>
      <scheme val="minor"/>
    </font>
    <font>
      <sz val="11"/>
      <color theme="1"/>
      <name val="Calibri"/>
      <family val="2"/>
      <scheme val="minor"/>
    </font>
    <font>
      <u/>
      <sz val="11"/>
      <color theme="10"/>
      <name val="Calibri"/>
      <family val="2"/>
      <scheme val="minor"/>
    </font>
    <font>
      <b/>
      <sz val="18"/>
      <name val="Arial"/>
      <family val="2"/>
    </font>
    <font>
      <b/>
      <sz val="12"/>
      <name val="Arial"/>
      <family val="2"/>
    </font>
    <font>
      <b/>
      <sz val="10"/>
      <name val="Arial"/>
      <family val="2"/>
    </font>
    <font>
      <sz val="10"/>
      <name val="Arial"/>
      <family val="2"/>
    </font>
    <font>
      <b/>
      <sz val="11"/>
      <name val="Arial"/>
      <family val="2"/>
    </font>
    <font>
      <i/>
      <sz val="10"/>
      <name val="Arial"/>
      <family val="2"/>
    </font>
    <font>
      <b/>
      <sz val="14"/>
      <name val="Arial"/>
      <family val="2"/>
    </font>
    <font>
      <b/>
      <sz val="11"/>
      <color theme="1"/>
      <name val="Arial Narrow"/>
      <family val="2"/>
    </font>
    <font>
      <b/>
      <sz val="11"/>
      <name val="Arial Narrow"/>
      <family val="2"/>
    </font>
    <font>
      <sz val="11"/>
      <color theme="1"/>
      <name val="Arial Narrow"/>
      <family val="2"/>
    </font>
    <font>
      <i/>
      <sz val="11"/>
      <color theme="1"/>
      <name val="Arial Narrow"/>
      <family val="2"/>
    </font>
    <font>
      <u/>
      <sz val="11"/>
      <color theme="10"/>
      <name val="Arial Narrow"/>
      <family val="2"/>
    </font>
    <font>
      <sz val="11"/>
      <name val="Arial Narrow"/>
      <family val="2"/>
    </font>
    <font>
      <b/>
      <sz val="14"/>
      <color theme="9"/>
      <name val="Arial Narrow"/>
      <family val="2"/>
    </font>
    <font>
      <u/>
      <sz val="11"/>
      <color theme="1"/>
      <name val="Calibri"/>
      <family val="2"/>
      <scheme val="minor"/>
    </font>
    <font>
      <b/>
      <sz val="18"/>
      <color theme="1"/>
      <name val="Arial"/>
      <family val="2"/>
    </font>
    <font>
      <b/>
      <sz val="14"/>
      <color theme="1"/>
      <name val="Arial"/>
      <family val="2"/>
    </font>
    <font>
      <b/>
      <sz val="12"/>
      <name val="Arial Narrow"/>
      <family val="2"/>
    </font>
    <font>
      <i/>
      <sz val="11"/>
      <name val="Arial"/>
      <family val="2"/>
    </font>
    <font>
      <sz val="11"/>
      <color theme="1"/>
      <name val="Arial"/>
      <family val="2"/>
    </font>
    <font>
      <b/>
      <sz val="11"/>
      <color theme="1"/>
      <name val="Arial"/>
      <family val="2"/>
    </font>
    <font>
      <sz val="11"/>
      <name val="Arial"/>
      <family val="2"/>
    </font>
    <font>
      <sz val="11"/>
      <color rgb="FFFF0000"/>
      <name val="Calibri"/>
      <family val="2"/>
      <scheme val="minor"/>
    </font>
    <font>
      <b/>
      <sz val="11"/>
      <color theme="1"/>
      <name val="Calibri"/>
      <family val="2"/>
      <scheme val="minor"/>
    </font>
    <font>
      <b/>
      <sz val="11"/>
      <name val="Calibri"/>
      <family val="2"/>
      <scheme val="minor"/>
    </font>
    <font>
      <b/>
      <sz val="10"/>
      <name val="Calibri"/>
      <family val="2"/>
      <scheme val="minor"/>
    </font>
    <font>
      <sz val="11"/>
      <name val="Calibri"/>
      <family val="2"/>
      <scheme val="minor"/>
    </font>
    <font>
      <i/>
      <sz val="11"/>
      <color theme="1"/>
      <name val="Calibri"/>
      <family val="2"/>
      <scheme val="minor"/>
    </font>
    <font>
      <i/>
      <sz val="11"/>
      <name val="Calibri"/>
      <family val="2"/>
      <scheme val="minor"/>
    </font>
    <font>
      <b/>
      <i/>
      <sz val="11"/>
      <color theme="1"/>
      <name val="Calibri"/>
      <family val="2"/>
      <scheme val="minor"/>
    </font>
    <font>
      <b/>
      <sz val="9"/>
      <color indexed="81"/>
      <name val="Tahoma"/>
      <family val="2"/>
    </font>
    <font>
      <sz val="9"/>
      <color indexed="81"/>
      <name val="Tahoma"/>
      <family val="2"/>
    </font>
    <font>
      <b/>
      <sz val="12"/>
      <color theme="1"/>
      <name val="Arial Narrow"/>
      <family val="2"/>
    </font>
  </fonts>
  <fills count="8">
    <fill>
      <patternFill patternType="none"/>
    </fill>
    <fill>
      <patternFill patternType="gray125"/>
    </fill>
    <fill>
      <patternFill patternType="solid">
        <fgColor theme="0"/>
        <bgColor indexed="64"/>
      </patternFill>
    </fill>
    <fill>
      <patternFill patternType="solid">
        <fgColor indexed="9"/>
        <bgColor indexed="64"/>
      </patternFill>
    </fill>
    <fill>
      <patternFill patternType="solid">
        <fgColor theme="4" tint="0.79998168889431442"/>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s>
  <borders count="45">
    <border>
      <left/>
      <right/>
      <top/>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right/>
      <top/>
      <bottom style="thin">
        <color indexed="64"/>
      </bottom>
      <diagonal/>
    </border>
    <border>
      <left/>
      <right/>
      <top style="thin">
        <color indexed="64"/>
      </top>
      <bottom style="thin">
        <color indexed="64"/>
      </bottom>
      <diagonal/>
    </border>
    <border>
      <left/>
      <right/>
      <top style="thin">
        <color indexed="64"/>
      </top>
      <bottom/>
      <diagonal/>
    </border>
    <border>
      <left/>
      <right style="double">
        <color indexed="64"/>
      </right>
      <top/>
      <bottom style="thin">
        <color indexed="64"/>
      </bottom>
      <diagonal/>
    </border>
    <border>
      <left/>
      <right style="double">
        <color indexed="64"/>
      </right>
      <top style="thin">
        <color indexed="64"/>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double">
        <color indexed="64"/>
      </left>
      <right style="double">
        <color auto="1"/>
      </right>
      <top style="double">
        <color auto="1"/>
      </top>
      <bottom/>
      <diagonal/>
    </border>
    <border>
      <left style="double">
        <color indexed="64"/>
      </left>
      <right style="double">
        <color auto="1"/>
      </right>
      <top/>
      <bottom/>
      <diagonal/>
    </border>
    <border>
      <left/>
      <right style="double">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thin">
        <color indexed="64"/>
      </left>
      <right/>
      <top/>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s>
  <cellStyleXfs count="4">
    <xf numFmtId="0" fontId="0" fillId="0" borderId="0"/>
    <xf numFmtId="44" fontId="1" fillId="0" borderId="0" applyFont="0" applyFill="0" applyBorder="0" applyAlignment="0" applyProtection="0"/>
    <xf numFmtId="9" fontId="1" fillId="0" borderId="0" applyFont="0" applyFill="0" applyBorder="0" applyAlignment="0" applyProtection="0"/>
    <xf numFmtId="0" fontId="2" fillId="0" borderId="0" applyNumberFormat="0" applyFill="0" applyBorder="0" applyAlignment="0" applyProtection="0"/>
  </cellStyleXfs>
  <cellXfs count="379">
    <xf numFmtId="0" fontId="0" fillId="0" borderId="0" xfId="0"/>
    <xf numFmtId="0" fontId="0" fillId="2" borderId="1" xfId="0" applyFill="1" applyBorder="1"/>
    <xf numFmtId="0" fontId="0" fillId="2" borderId="2" xfId="0" applyFill="1" applyBorder="1"/>
    <xf numFmtId="0" fontId="3" fillId="2" borderId="4" xfId="0" applyFont="1" applyFill="1" applyBorder="1" applyAlignment="1">
      <alignment vertical="center"/>
    </xf>
    <xf numFmtId="0" fontId="0" fillId="2" borderId="0" xfId="0" applyFill="1"/>
    <xf numFmtId="0" fontId="3" fillId="2" borderId="4" xfId="0" applyFont="1" applyFill="1" applyBorder="1" applyAlignment="1">
      <alignment horizontal="right" vertical="center"/>
    </xf>
    <xf numFmtId="0" fontId="0" fillId="3" borderId="5" xfId="0" applyFill="1" applyBorder="1" applyAlignment="1">
      <alignment vertical="center"/>
    </xf>
    <xf numFmtId="0" fontId="0" fillId="3" borderId="4" xfId="0" applyFill="1" applyBorder="1" applyAlignment="1">
      <alignment vertical="center"/>
    </xf>
    <xf numFmtId="0" fontId="0" fillId="3" borderId="0" xfId="0" applyFill="1" applyBorder="1" applyAlignment="1">
      <alignment vertical="center"/>
    </xf>
    <xf numFmtId="0" fontId="12" fillId="3" borderId="5" xfId="0" applyFont="1" applyFill="1" applyBorder="1" applyAlignment="1">
      <alignment vertical="center"/>
    </xf>
    <xf numFmtId="0" fontId="0" fillId="2" borderId="0" xfId="0" applyFill="1" applyBorder="1"/>
    <xf numFmtId="0" fontId="12" fillId="3" borderId="0" xfId="0" applyFont="1" applyFill="1" applyBorder="1" applyAlignment="1">
      <alignment vertical="center"/>
    </xf>
    <xf numFmtId="0" fontId="3" fillId="2" borderId="0" xfId="0" applyFont="1" applyFill="1" applyAlignment="1">
      <alignment vertical="center"/>
    </xf>
    <xf numFmtId="0" fontId="0" fillId="0" borderId="0" xfId="0" applyAlignment="1">
      <alignment horizontal="left"/>
    </xf>
    <xf numFmtId="0" fontId="0" fillId="0" borderId="0" xfId="0" applyBorder="1"/>
    <xf numFmtId="0" fontId="0" fillId="2" borderId="11" xfId="0" applyFill="1" applyBorder="1"/>
    <xf numFmtId="0" fontId="0" fillId="0" borderId="1" xfId="0" applyBorder="1"/>
    <xf numFmtId="0" fontId="0" fillId="0" borderId="2" xfId="0" applyBorder="1"/>
    <xf numFmtId="0" fontId="3" fillId="2" borderId="14" xfId="0" applyFont="1" applyFill="1" applyBorder="1" applyAlignment="1">
      <alignment horizontal="right" vertical="center"/>
    </xf>
    <xf numFmtId="0" fontId="0" fillId="0" borderId="4" xfId="0" applyBorder="1"/>
    <xf numFmtId="0" fontId="9" fillId="2" borderId="15" xfId="0" applyFont="1" applyFill="1" applyBorder="1" applyAlignment="1">
      <alignment horizontal="right" vertical="center"/>
    </xf>
    <xf numFmtId="0" fontId="2" fillId="0" borderId="5" xfId="3" applyBorder="1" applyAlignment="1">
      <alignment horizontal="right"/>
    </xf>
    <xf numFmtId="0" fontId="0" fillId="0" borderId="5" xfId="0" applyBorder="1"/>
    <xf numFmtId="0" fontId="0" fillId="0" borderId="4" xfId="0" applyFill="1" applyBorder="1" applyAlignment="1">
      <alignment vertical="center"/>
    </xf>
    <xf numFmtId="0" fontId="0" fillId="0" borderId="0" xfId="0" applyFill="1"/>
    <xf numFmtId="0" fontId="0" fillId="2" borderId="3" xfId="0" applyFill="1" applyBorder="1"/>
    <xf numFmtId="0" fontId="3" fillId="2" borderId="15" xfId="0" applyFont="1" applyFill="1" applyBorder="1" applyAlignment="1">
      <alignment horizontal="right" vertical="center"/>
    </xf>
    <xf numFmtId="0" fontId="9" fillId="2" borderId="5" xfId="0" applyFont="1" applyFill="1" applyBorder="1" applyAlignment="1">
      <alignment horizontal="right" vertical="center"/>
    </xf>
    <xf numFmtId="0" fontId="4" fillId="3" borderId="0" xfId="0" applyFont="1" applyFill="1" applyBorder="1" applyAlignment="1">
      <alignment horizontal="right" vertical="center"/>
    </xf>
    <xf numFmtId="0" fontId="11" fillId="3" borderId="0" xfId="0" applyFont="1" applyFill="1" applyBorder="1" applyAlignment="1">
      <alignment horizontal="right" vertical="center"/>
    </xf>
    <xf numFmtId="0" fontId="10" fillId="3" borderId="0" xfId="0" applyFont="1" applyFill="1" applyBorder="1" applyAlignment="1">
      <alignment horizontal="right" vertical="center"/>
    </xf>
    <xf numFmtId="0" fontId="11" fillId="2" borderId="0" xfId="0" applyFont="1" applyFill="1" applyBorder="1" applyAlignment="1">
      <alignment horizontal="right" vertical="center"/>
    </xf>
    <xf numFmtId="0" fontId="12" fillId="3" borderId="0" xfId="0" applyFont="1" applyFill="1" applyBorder="1" applyAlignment="1">
      <alignment vertical="top"/>
    </xf>
    <xf numFmtId="0" fontId="12" fillId="3" borderId="5" xfId="0" applyFont="1" applyFill="1" applyBorder="1" applyAlignment="1">
      <alignment vertical="top"/>
    </xf>
    <xf numFmtId="0" fontId="0" fillId="0" borderId="0" xfId="0" applyFill="1" applyBorder="1" applyAlignment="1">
      <alignment vertical="center"/>
    </xf>
    <xf numFmtId="0" fontId="0" fillId="0" borderId="5" xfId="0" applyFill="1" applyBorder="1" applyAlignment="1">
      <alignment vertical="center"/>
    </xf>
    <xf numFmtId="0" fontId="0" fillId="2" borderId="12" xfId="0" applyFill="1" applyBorder="1"/>
    <xf numFmtId="0" fontId="8" fillId="2" borderId="12" xfId="0" applyFont="1" applyFill="1" applyBorder="1" applyAlignment="1">
      <alignment vertical="top" wrapText="1"/>
    </xf>
    <xf numFmtId="9" fontId="6" fillId="2" borderId="13" xfId="2" applyFont="1" applyFill="1" applyBorder="1" applyAlignment="1" applyProtection="1">
      <alignment horizontal="right" vertical="center"/>
    </xf>
    <xf numFmtId="0" fontId="22" fillId="0" borderId="0" xfId="0" applyFont="1" applyBorder="1" applyAlignment="1">
      <alignment vertical="top"/>
    </xf>
    <xf numFmtId="0" fontId="22" fillId="0" borderId="5" xfId="0" applyFont="1" applyBorder="1" applyAlignment="1">
      <alignment vertical="top"/>
    </xf>
    <xf numFmtId="0" fontId="0" fillId="0" borderId="0" xfId="0" applyFill="1" applyBorder="1"/>
    <xf numFmtId="0" fontId="12" fillId="3" borderId="0" xfId="0" applyFont="1" applyFill="1" applyBorder="1" applyAlignment="1">
      <alignment horizontal="right" vertical="center"/>
    </xf>
    <xf numFmtId="0" fontId="11" fillId="3" borderId="0" xfId="0" applyFont="1" applyFill="1" applyBorder="1" applyAlignment="1">
      <alignment horizontal="right"/>
    </xf>
    <xf numFmtId="0" fontId="12" fillId="3" borderId="0" xfId="0" applyFont="1" applyFill="1" applyBorder="1" applyAlignment="1">
      <alignment wrapText="1"/>
    </xf>
    <xf numFmtId="0" fontId="10" fillId="3" borderId="0" xfId="0" applyFont="1" applyFill="1" applyBorder="1" applyAlignment="1">
      <alignment horizontal="right" wrapText="1"/>
    </xf>
    <xf numFmtId="0" fontId="10" fillId="3" borderId="0" xfId="0" applyFont="1" applyFill="1" applyBorder="1" applyAlignment="1">
      <alignment horizontal="right"/>
    </xf>
    <xf numFmtId="0" fontId="14" fillId="3" borderId="0" xfId="3" applyFont="1" applyFill="1" applyBorder="1" applyAlignment="1">
      <alignment wrapText="1"/>
    </xf>
    <xf numFmtId="0" fontId="5" fillId="4" borderId="9" xfId="0" applyFont="1" applyFill="1" applyBorder="1" applyAlignment="1" applyProtection="1">
      <protection locked="0"/>
    </xf>
    <xf numFmtId="0" fontId="0" fillId="2" borderId="13" xfId="0" applyFill="1" applyBorder="1"/>
    <xf numFmtId="14" fontId="5" fillId="4" borderId="9" xfId="0" applyNumberFormat="1" applyFont="1" applyFill="1" applyBorder="1" applyAlignment="1" applyProtection="1">
      <protection locked="0"/>
    </xf>
    <xf numFmtId="0" fontId="0" fillId="0" borderId="0" xfId="0"/>
    <xf numFmtId="0" fontId="0" fillId="0" borderId="0" xfId="0"/>
    <xf numFmtId="0" fontId="0" fillId="0" borderId="18" xfId="0" applyBorder="1"/>
    <xf numFmtId="0" fontId="0" fillId="0" borderId="0" xfId="0"/>
    <xf numFmtId="0" fontId="0" fillId="0" borderId="0" xfId="0" applyAlignment="1">
      <alignment horizontal="center" wrapText="1"/>
    </xf>
    <xf numFmtId="0" fontId="25" fillId="0" borderId="0" xfId="0" applyFont="1"/>
    <xf numFmtId="0" fontId="0" fillId="0" borderId="0" xfId="0" applyAlignment="1">
      <alignment horizontal="center"/>
    </xf>
    <xf numFmtId="1" fontId="0" fillId="0" borderId="0" xfId="0" applyNumberFormat="1"/>
    <xf numFmtId="0" fontId="26" fillId="0" borderId="0" xfId="0" applyFont="1"/>
    <xf numFmtId="0" fontId="26" fillId="0" borderId="19" xfId="0" applyFont="1" applyBorder="1"/>
    <xf numFmtId="10" fontId="0" fillId="0" borderId="0" xfId="0" applyNumberFormat="1" applyAlignment="1">
      <alignment horizontal="center" wrapText="1"/>
    </xf>
    <xf numFmtId="49" fontId="27" fillId="0" borderId="28" xfId="0" applyNumberFormat="1" applyFont="1" applyBorder="1" applyAlignment="1">
      <alignment horizontal="center"/>
    </xf>
    <xf numFmtId="49" fontId="27" fillId="0" borderId="29" xfId="0" applyNumberFormat="1" applyFont="1" applyBorder="1" applyAlignment="1">
      <alignment horizontal="center"/>
    </xf>
    <xf numFmtId="49" fontId="27" fillId="0" borderId="30" xfId="0" applyNumberFormat="1" applyFont="1" applyBorder="1" applyAlignment="1">
      <alignment horizontal="center"/>
    </xf>
    <xf numFmtId="49" fontId="0" fillId="0" borderId="0" xfId="0" applyNumberFormat="1"/>
    <xf numFmtId="0" fontId="26" fillId="6" borderId="31" xfId="0" applyFont="1" applyFill="1" applyBorder="1"/>
    <xf numFmtId="0" fontId="0" fillId="6" borderId="32" xfId="0" applyFill="1" applyBorder="1"/>
    <xf numFmtId="10" fontId="25" fillId="6" borderId="32" xfId="0" applyNumberFormat="1" applyFont="1" applyFill="1" applyBorder="1"/>
    <xf numFmtId="10" fontId="29" fillId="6" borderId="32" xfId="0" applyNumberFormat="1" applyFont="1" applyFill="1" applyBorder="1"/>
    <xf numFmtId="2" fontId="0" fillId="6" borderId="33" xfId="0" applyNumberFormat="1" applyFill="1" applyBorder="1"/>
    <xf numFmtId="164" fontId="29" fillId="6" borderId="31" xfId="0" applyNumberFormat="1" applyFont="1" applyFill="1" applyBorder="1" applyAlignment="1">
      <alignment horizontal="center"/>
    </xf>
    <xf numFmtId="164" fontId="29" fillId="6" borderId="32" xfId="0" applyNumberFormat="1" applyFont="1" applyFill="1" applyBorder="1" applyAlignment="1">
      <alignment horizontal="center"/>
    </xf>
    <xf numFmtId="164" fontId="29" fillId="6" borderId="33" xfId="0" applyNumberFormat="1" applyFont="1" applyFill="1" applyBorder="1" applyAlignment="1">
      <alignment horizontal="center"/>
    </xf>
    <xf numFmtId="0" fontId="0" fillId="0" borderId="31" xfId="0" applyBorder="1"/>
    <xf numFmtId="0" fontId="29" fillId="0" borderId="32" xfId="0" applyFont="1" applyBorder="1" applyAlignment="1">
      <alignment horizontal="center"/>
    </xf>
    <xf numFmtId="9" fontId="29" fillId="0" borderId="32" xfId="2" applyFont="1" applyFill="1" applyBorder="1" applyAlignment="1">
      <alignment horizontal="center"/>
    </xf>
    <xf numFmtId="2" fontId="0" fillId="7" borderId="33" xfId="0" applyNumberFormat="1" applyFill="1" applyBorder="1" applyAlignment="1">
      <alignment horizontal="center"/>
    </xf>
    <xf numFmtId="164" fontId="29" fillId="0" borderId="31" xfId="0" applyNumberFormat="1" applyFont="1" applyBorder="1" applyAlignment="1">
      <alignment horizontal="center"/>
    </xf>
    <xf numFmtId="164" fontId="29" fillId="0" borderId="32" xfId="0" applyNumberFormat="1" applyFont="1" applyBorder="1" applyAlignment="1">
      <alignment horizontal="center"/>
    </xf>
    <xf numFmtId="164" fontId="29" fillId="0" borderId="33" xfId="0" applyNumberFormat="1" applyFont="1" applyBorder="1" applyAlignment="1">
      <alignment horizontal="center"/>
    </xf>
    <xf numFmtId="0" fontId="25" fillId="6" borderId="32" xfId="0" applyFont="1" applyFill="1" applyBorder="1"/>
    <xf numFmtId="9" fontId="25" fillId="6" borderId="32" xfId="2" applyFont="1" applyFill="1" applyBorder="1"/>
    <xf numFmtId="164" fontId="25" fillId="0" borderId="31" xfId="0" applyNumberFormat="1" applyFont="1" applyBorder="1" applyAlignment="1">
      <alignment horizontal="center"/>
    </xf>
    <xf numFmtId="164" fontId="25" fillId="0" borderId="32" xfId="0" applyNumberFormat="1" applyFont="1" applyBorder="1" applyAlignment="1">
      <alignment horizontal="center"/>
    </xf>
    <xf numFmtId="164" fontId="25" fillId="0" borderId="33" xfId="0" applyNumberFormat="1" applyFont="1" applyBorder="1" applyAlignment="1">
      <alignment horizontal="center"/>
    </xf>
    <xf numFmtId="0" fontId="30" fillId="0" borderId="0" xfId="0" applyFont="1"/>
    <xf numFmtId="0" fontId="29" fillId="0" borderId="31" xfId="0" applyFont="1" applyBorder="1"/>
    <xf numFmtId="0" fontId="29" fillId="6" borderId="32" xfId="0" applyFont="1" applyFill="1" applyBorder="1" applyAlignment="1">
      <alignment horizontal="center"/>
    </xf>
    <xf numFmtId="9" fontId="29" fillId="6" borderId="32" xfId="2" applyFont="1" applyFill="1" applyBorder="1" applyAlignment="1">
      <alignment horizontal="center"/>
    </xf>
    <xf numFmtId="0" fontId="29" fillId="0" borderId="36" xfId="0" applyFont="1" applyBorder="1"/>
    <xf numFmtId="2" fontId="0" fillId="7" borderId="37" xfId="0" applyNumberFormat="1" applyFill="1" applyBorder="1" applyAlignment="1">
      <alignment horizontal="center"/>
    </xf>
    <xf numFmtId="0" fontId="0" fillId="0" borderId="38" xfId="0" applyBorder="1"/>
    <xf numFmtId="2" fontId="0" fillId="7" borderId="39" xfId="0" applyNumberFormat="1" applyFill="1" applyBorder="1" applyAlignment="1">
      <alignment horizontal="center"/>
    </xf>
    <xf numFmtId="0" fontId="0" fillId="0" borderId="40" xfId="0" applyBorder="1"/>
    <xf numFmtId="0" fontId="0" fillId="0" borderId="41" xfId="0" applyBorder="1" applyAlignment="1">
      <alignment horizontal="center"/>
    </xf>
    <xf numFmtId="0" fontId="29" fillId="0" borderId="41" xfId="0" applyFont="1" applyBorder="1" applyAlignment="1">
      <alignment horizontal="center"/>
    </xf>
    <xf numFmtId="9" fontId="29" fillId="0" borderId="41" xfId="2" applyFont="1" applyFill="1" applyBorder="1" applyAlignment="1">
      <alignment horizontal="center"/>
    </xf>
    <xf numFmtId="2" fontId="0" fillId="7" borderId="42" xfId="0" applyNumberFormat="1" applyFill="1" applyBorder="1" applyAlignment="1">
      <alignment horizontal="center"/>
    </xf>
    <xf numFmtId="164" fontId="29" fillId="0" borderId="40" xfId="0" applyNumberFormat="1" applyFont="1" applyBorder="1" applyAlignment="1">
      <alignment horizontal="center"/>
    </xf>
    <xf numFmtId="164" fontId="29" fillId="0" borderId="41" xfId="0" applyNumberFormat="1" applyFont="1" applyBorder="1" applyAlignment="1">
      <alignment horizontal="center"/>
    </xf>
    <xf numFmtId="164" fontId="29" fillId="0" borderId="42" xfId="0" applyNumberFormat="1" applyFont="1" applyBorder="1" applyAlignment="1">
      <alignment horizontal="center"/>
    </xf>
    <xf numFmtId="10" fontId="0" fillId="0" borderId="0" xfId="0" applyNumberFormat="1" applyAlignment="1">
      <alignment horizontal="center"/>
    </xf>
    <xf numFmtId="164" fontId="0" fillId="0" borderId="0" xfId="0" applyNumberFormat="1"/>
    <xf numFmtId="0" fontId="29" fillId="0" borderId="0" xfId="0" quotePrefix="1" applyFont="1"/>
    <xf numFmtId="0" fontId="29" fillId="0" borderId="0" xfId="0" applyFont="1"/>
    <xf numFmtId="0" fontId="0" fillId="0" borderId="6" xfId="0" applyBorder="1"/>
    <xf numFmtId="0" fontId="0" fillId="0" borderId="6" xfId="0" applyBorder="1" applyAlignment="1">
      <alignment horizontal="center"/>
    </xf>
    <xf numFmtId="1" fontId="0" fillId="0" borderId="6" xfId="0" applyNumberFormat="1" applyBorder="1"/>
    <xf numFmtId="0" fontId="27" fillId="0" borderId="0" xfId="0" applyFont="1"/>
    <xf numFmtId="0" fontId="27" fillId="0" borderId="0" xfId="0" applyFont="1" applyAlignment="1">
      <alignment horizontal="center"/>
    </xf>
    <xf numFmtId="0" fontId="26" fillId="0" borderId="0" xfId="0" applyFont="1" applyAlignment="1">
      <alignment horizontal="center"/>
    </xf>
    <xf numFmtId="1" fontId="26" fillId="0" borderId="0" xfId="0" applyNumberFormat="1" applyFont="1"/>
    <xf numFmtId="0" fontId="29" fillId="0" borderId="0" xfId="0" applyFont="1" applyAlignment="1">
      <alignment horizontal="right"/>
    </xf>
    <xf numFmtId="9" fontId="29" fillId="0" borderId="0" xfId="0" applyNumberFormat="1" applyFont="1" applyAlignment="1">
      <alignment horizontal="center"/>
    </xf>
    <xf numFmtId="9" fontId="29" fillId="0" borderId="0" xfId="0" applyNumberFormat="1" applyFont="1"/>
    <xf numFmtId="3" fontId="26" fillId="0" borderId="0" xfId="0" applyNumberFormat="1" applyFont="1" applyAlignment="1">
      <alignment horizontal="center"/>
    </xf>
    <xf numFmtId="49" fontId="26" fillId="0" borderId="0" xfId="0" applyNumberFormat="1" applyFont="1" applyAlignment="1">
      <alignment horizontal="center"/>
    </xf>
    <xf numFmtId="0" fontId="29" fillId="0" borderId="0" xfId="0" quotePrefix="1" applyFont="1" applyAlignment="1">
      <alignment horizontal="right"/>
    </xf>
    <xf numFmtId="165" fontId="29" fillId="0" borderId="0" xfId="0" applyNumberFormat="1" applyFont="1"/>
    <xf numFmtId="2" fontId="29" fillId="0" borderId="0" xfId="0" applyNumberFormat="1" applyFont="1"/>
    <xf numFmtId="165" fontId="0" fillId="0" borderId="0" xfId="0" applyNumberFormat="1"/>
    <xf numFmtId="0" fontId="29" fillId="0" borderId="0" xfId="0" applyFont="1" applyAlignment="1">
      <alignment horizontal="center"/>
    </xf>
    <xf numFmtId="1" fontId="29" fillId="0" borderId="0" xfId="0" applyNumberFormat="1" applyFont="1"/>
    <xf numFmtId="165" fontId="25" fillId="0" borderId="0" xfId="0" applyNumberFormat="1" applyFont="1" applyAlignment="1">
      <alignment horizontal="center"/>
    </xf>
    <xf numFmtId="2" fontId="25" fillId="0" borderId="0" xfId="0" applyNumberFormat="1" applyFont="1" applyAlignment="1">
      <alignment horizontal="center"/>
    </xf>
    <xf numFmtId="0" fontId="29" fillId="7" borderId="0" xfId="0" applyFont="1" applyFill="1" applyAlignment="1">
      <alignment horizontal="center"/>
    </xf>
    <xf numFmtId="166" fontId="29" fillId="7" borderId="0" xfId="0" applyNumberFormat="1" applyFont="1" applyFill="1" applyAlignment="1">
      <alignment horizontal="center"/>
    </xf>
    <xf numFmtId="165" fontId="25" fillId="0" borderId="0" xfId="0" applyNumberFormat="1" applyFont="1"/>
    <xf numFmtId="2" fontId="25" fillId="0" borderId="0" xfId="0" applyNumberFormat="1" applyFont="1"/>
    <xf numFmtId="165" fontId="27" fillId="0" borderId="0" xfId="0" applyNumberFormat="1" applyFont="1" applyAlignment="1">
      <alignment horizontal="center"/>
    </xf>
    <xf numFmtId="165" fontId="0" fillId="0" borderId="0" xfId="0" applyNumberFormat="1" applyAlignment="1">
      <alignment horizontal="center"/>
    </xf>
    <xf numFmtId="0" fontId="25" fillId="0" borderId="0" xfId="0" applyFont="1" applyAlignment="1">
      <alignment horizontal="center"/>
    </xf>
    <xf numFmtId="0" fontId="32" fillId="0" borderId="0" xfId="0" applyFont="1"/>
    <xf numFmtId="1" fontId="25" fillId="0" borderId="0" xfId="0" applyNumberFormat="1" applyFont="1"/>
    <xf numFmtId="167" fontId="29" fillId="0" borderId="0" xfId="0" applyNumberFormat="1" applyFont="1" applyAlignment="1">
      <alignment horizontal="center"/>
    </xf>
    <xf numFmtId="3" fontId="0" fillId="0" borderId="0" xfId="0" applyNumberFormat="1" applyAlignment="1">
      <alignment horizontal="center"/>
    </xf>
    <xf numFmtId="1" fontId="27" fillId="0" borderId="0" xfId="0" applyNumberFormat="1" applyFont="1"/>
    <xf numFmtId="167" fontId="25" fillId="0" borderId="0" xfId="0" applyNumberFormat="1" applyFont="1" applyAlignment="1">
      <alignment horizontal="center"/>
    </xf>
    <xf numFmtId="1" fontId="27" fillId="0" borderId="0" xfId="0" applyNumberFormat="1" applyFont="1" applyAlignment="1">
      <alignment horizontal="center"/>
    </xf>
    <xf numFmtId="1" fontId="0" fillId="0" borderId="0" xfId="0" applyNumberFormat="1" applyAlignment="1">
      <alignment horizontal="center"/>
    </xf>
    <xf numFmtId="1" fontId="25" fillId="0" borderId="0" xfId="0" applyNumberFormat="1" applyFont="1" applyAlignment="1">
      <alignment horizontal="center"/>
    </xf>
    <xf numFmtId="0" fontId="0" fillId="3" borderId="0" xfId="0" applyFill="1" applyBorder="1" applyAlignment="1">
      <alignment horizontal="center" vertical="center"/>
    </xf>
    <xf numFmtId="0" fontId="10" fillId="3" borderId="0" xfId="0" applyFont="1" applyFill="1" applyBorder="1" applyAlignment="1">
      <alignment horizontal="center" vertical="center"/>
    </xf>
    <xf numFmtId="0" fontId="0" fillId="0" borderId="0" xfId="0" applyAlignment="1">
      <alignment vertical="top"/>
    </xf>
    <xf numFmtId="0" fontId="0" fillId="0" borderId="4" xfId="0" applyBorder="1"/>
    <xf numFmtId="0" fontId="0" fillId="0" borderId="0" xfId="0"/>
    <xf numFmtId="0" fontId="11" fillId="4" borderId="6" xfId="0" applyFont="1" applyFill="1" applyBorder="1" applyAlignment="1" applyProtection="1">
      <alignment horizontal="center" vertical="center"/>
      <protection locked="0"/>
    </xf>
    <xf numFmtId="0" fontId="14" fillId="3" borderId="0" xfId="3" applyFont="1" applyFill="1" applyBorder="1" applyAlignment="1">
      <alignment horizontal="left" vertical="top" wrapText="1"/>
    </xf>
    <xf numFmtId="0" fontId="14" fillId="3" borderId="5" xfId="3" applyFont="1" applyFill="1" applyBorder="1" applyAlignment="1">
      <alignment horizontal="left" vertical="top" wrapText="1"/>
    </xf>
    <xf numFmtId="0" fontId="3" fillId="2" borderId="0" xfId="0" applyFont="1" applyFill="1" applyBorder="1" applyAlignment="1">
      <alignment horizontal="right" vertical="center"/>
    </xf>
    <xf numFmtId="0" fontId="3" fillId="2" borderId="5" xfId="0" applyFont="1" applyFill="1" applyBorder="1" applyAlignment="1">
      <alignment horizontal="right" vertical="center"/>
    </xf>
    <xf numFmtId="0" fontId="11" fillId="4" borderId="7" xfId="0" applyFont="1" applyFill="1" applyBorder="1" applyAlignment="1" applyProtection="1">
      <alignment horizontal="center" vertical="center"/>
      <protection locked="0"/>
    </xf>
    <xf numFmtId="0" fontId="5" fillId="4" borderId="6" xfId="0" applyFont="1" applyFill="1" applyBorder="1" applyAlignment="1" applyProtection="1">
      <alignment horizontal="center"/>
      <protection locked="0"/>
    </xf>
    <xf numFmtId="49" fontId="26" fillId="0" borderId="20" xfId="0" applyNumberFormat="1" applyFont="1" applyBorder="1" applyAlignment="1">
      <alignment wrapText="1"/>
    </xf>
    <xf numFmtId="44" fontId="35" fillId="4" borderId="17" xfId="1" applyFont="1" applyFill="1" applyBorder="1" applyAlignment="1" applyProtection="1">
      <alignment horizontal="right" vertical="center"/>
      <protection locked="0"/>
    </xf>
    <xf numFmtId="44" fontId="10" fillId="5" borderId="6" xfId="1" applyFont="1" applyFill="1" applyBorder="1" applyAlignment="1" applyProtection="1">
      <alignment horizontal="center" vertical="center"/>
      <protection hidden="1"/>
    </xf>
    <xf numFmtId="44" fontId="10" fillId="5" borderId="7" xfId="1" applyFont="1" applyFill="1" applyBorder="1" applyAlignment="1" applyProtection="1">
      <alignment horizontal="center" vertical="center"/>
      <protection hidden="1"/>
    </xf>
    <xf numFmtId="9" fontId="10" fillId="5" borderId="6" xfId="1" applyNumberFormat="1" applyFont="1" applyFill="1" applyBorder="1" applyAlignment="1" applyProtection="1">
      <alignment horizontal="center" vertical="center"/>
      <protection hidden="1"/>
    </xf>
    <xf numFmtId="9" fontId="12" fillId="4" borderId="6" xfId="2" applyFont="1" applyFill="1" applyBorder="1" applyAlignment="1" applyProtection="1">
      <alignment horizontal="center" vertical="center"/>
      <protection locked="0"/>
    </xf>
    <xf numFmtId="9" fontId="12" fillId="4" borderId="7" xfId="2" applyFont="1" applyFill="1" applyBorder="1" applyAlignment="1" applyProtection="1">
      <alignment horizontal="center" vertical="center"/>
      <protection locked="0"/>
    </xf>
    <xf numFmtId="0" fontId="12" fillId="4" borderId="9" xfId="0" applyFont="1" applyFill="1" applyBorder="1" applyAlignment="1" applyProtection="1">
      <alignment vertical="center"/>
      <protection locked="0"/>
    </xf>
    <xf numFmtId="44" fontId="10" fillId="4" borderId="7" xfId="1" applyFont="1" applyFill="1" applyBorder="1" applyAlignment="1" applyProtection="1">
      <alignment horizontal="center" vertical="center"/>
      <protection locked="0"/>
    </xf>
    <xf numFmtId="0" fontId="12" fillId="4" borderId="7" xfId="0" applyFont="1" applyFill="1" applyBorder="1" applyAlignment="1" applyProtection="1">
      <alignment horizontal="center" vertical="center"/>
      <protection locked="0"/>
    </xf>
    <xf numFmtId="0" fontId="5" fillId="0" borderId="0" xfId="0" applyFont="1" applyFill="1" applyBorder="1" applyAlignment="1" applyProtection="1"/>
    <xf numFmtId="0" fontId="0" fillId="2" borderId="1" xfId="0" applyFill="1" applyBorder="1" applyProtection="1"/>
    <xf numFmtId="0" fontId="0" fillId="2" borderId="2" xfId="0" applyFill="1" applyBorder="1" applyProtection="1"/>
    <xf numFmtId="0" fontId="0" fillId="2" borderId="2" xfId="0" applyFill="1" applyBorder="1" applyAlignment="1" applyProtection="1">
      <alignment horizontal="center"/>
    </xf>
    <xf numFmtId="0" fontId="0" fillId="2" borderId="3" xfId="0" applyFill="1" applyBorder="1" applyProtection="1"/>
    <xf numFmtId="0" fontId="0" fillId="0" borderId="0" xfId="0" applyProtection="1"/>
    <xf numFmtId="0" fontId="3" fillId="2" borderId="4" xfId="0" applyFont="1" applyFill="1" applyBorder="1" applyAlignment="1" applyProtection="1">
      <alignment vertical="center"/>
    </xf>
    <xf numFmtId="0" fontId="0" fillId="2" borderId="0" xfId="0" applyFill="1" applyBorder="1" applyProtection="1"/>
    <xf numFmtId="0" fontId="0" fillId="2" borderId="0" xfId="0" applyFill="1" applyBorder="1" applyAlignment="1" applyProtection="1">
      <alignment horizontal="center"/>
    </xf>
    <xf numFmtId="0" fontId="3" fillId="2" borderId="15" xfId="0" applyFont="1" applyFill="1" applyBorder="1" applyAlignment="1" applyProtection="1">
      <alignment horizontal="right" vertical="center"/>
    </xf>
    <xf numFmtId="0" fontId="9" fillId="2" borderId="5" xfId="0" applyFont="1" applyFill="1" applyBorder="1" applyAlignment="1" applyProtection="1">
      <alignment horizontal="right" vertical="center"/>
    </xf>
    <xf numFmtId="0" fontId="3" fillId="2" borderId="4" xfId="0" applyFont="1" applyFill="1" applyBorder="1" applyAlignment="1" applyProtection="1">
      <alignment horizontal="right" vertical="center"/>
    </xf>
    <xf numFmtId="0" fontId="3" fillId="2" borderId="0" xfId="0" applyFont="1" applyFill="1" applyBorder="1" applyAlignment="1" applyProtection="1">
      <alignment horizontal="right" vertical="center"/>
    </xf>
    <xf numFmtId="0" fontId="3" fillId="2" borderId="0" xfId="0" applyFont="1" applyFill="1" applyBorder="1" applyAlignment="1" applyProtection="1">
      <alignment horizontal="center" vertical="center"/>
    </xf>
    <xf numFmtId="0" fontId="2" fillId="2" borderId="5" xfId="3" applyFill="1" applyBorder="1" applyAlignment="1" applyProtection="1">
      <alignment horizontal="right" vertical="center"/>
    </xf>
    <xf numFmtId="0" fontId="0" fillId="3" borderId="4" xfId="0" applyFill="1" applyBorder="1" applyAlignment="1" applyProtection="1">
      <alignment vertical="center"/>
    </xf>
    <xf numFmtId="0" fontId="0" fillId="3" borderId="0" xfId="0" applyFill="1" applyBorder="1" applyAlignment="1" applyProtection="1">
      <alignment vertical="center"/>
    </xf>
    <xf numFmtId="0" fontId="0" fillId="3" borderId="0" xfId="0" applyFill="1" applyBorder="1" applyAlignment="1" applyProtection="1">
      <alignment horizontal="center" vertical="center"/>
    </xf>
    <xf numFmtId="0" fontId="0" fillId="3" borderId="5" xfId="0" applyFill="1" applyBorder="1" applyAlignment="1" applyProtection="1">
      <alignment vertical="center"/>
    </xf>
    <xf numFmtId="0" fontId="4" fillId="3" borderId="0" xfId="0" applyFont="1" applyFill="1" applyBorder="1" applyAlignment="1" applyProtection="1">
      <alignment horizontal="right" vertical="center"/>
    </xf>
    <xf numFmtId="0" fontId="11" fillId="3" borderId="0" xfId="0" applyFont="1" applyFill="1" applyBorder="1" applyAlignment="1" applyProtection="1">
      <alignment horizontal="right" vertical="center"/>
    </xf>
    <xf numFmtId="0" fontId="11" fillId="0" borderId="0" xfId="0" applyFont="1" applyFill="1" applyBorder="1" applyAlignment="1" applyProtection="1">
      <alignment horizontal="center" vertical="center"/>
    </xf>
    <xf numFmtId="0" fontId="12" fillId="3" borderId="0" xfId="0" applyFont="1" applyFill="1" applyBorder="1" applyAlignment="1" applyProtection="1">
      <alignment vertical="top" wrapText="1"/>
    </xf>
    <xf numFmtId="0" fontId="12" fillId="3" borderId="5" xfId="0" applyFont="1" applyFill="1" applyBorder="1" applyAlignment="1" applyProtection="1">
      <alignment vertical="top" wrapText="1"/>
    </xf>
    <xf numFmtId="0" fontId="10" fillId="3" borderId="0" xfId="0" applyFont="1" applyFill="1" applyBorder="1" applyAlignment="1" applyProtection="1">
      <alignment horizontal="right" vertical="center"/>
    </xf>
    <xf numFmtId="0" fontId="12" fillId="3" borderId="0" xfId="0" applyFont="1" applyFill="1" applyBorder="1" applyAlignment="1" applyProtection="1">
      <alignment vertical="center"/>
    </xf>
    <xf numFmtId="0" fontId="12" fillId="3" borderId="5" xfId="0" applyFont="1" applyFill="1" applyBorder="1" applyAlignment="1" applyProtection="1">
      <alignment vertical="center"/>
    </xf>
    <xf numFmtId="0" fontId="11" fillId="2" borderId="0" xfId="0" applyFont="1" applyFill="1" applyBorder="1" applyAlignment="1" applyProtection="1">
      <alignment horizontal="right" vertical="center"/>
    </xf>
    <xf numFmtId="0" fontId="12" fillId="3" borderId="0" xfId="0" applyFont="1" applyFill="1" applyBorder="1" applyAlignment="1" applyProtection="1">
      <alignment vertical="top"/>
    </xf>
    <xf numFmtId="0" fontId="12" fillId="3" borderId="5" xfId="0" applyFont="1" applyFill="1" applyBorder="1" applyAlignment="1" applyProtection="1">
      <alignment vertical="top"/>
    </xf>
    <xf numFmtId="0" fontId="12" fillId="0" borderId="8" xfId="0" applyFont="1" applyFill="1" applyBorder="1" applyAlignment="1" applyProtection="1">
      <alignment horizontal="center" vertical="center"/>
    </xf>
    <xf numFmtId="0" fontId="0" fillId="3" borderId="1" xfId="0" applyFill="1" applyBorder="1" applyAlignment="1" applyProtection="1">
      <alignment vertical="center"/>
    </xf>
    <xf numFmtId="0" fontId="0" fillId="3" borderId="2" xfId="0" applyFill="1" applyBorder="1" applyAlignment="1" applyProtection="1">
      <alignment vertical="center"/>
    </xf>
    <xf numFmtId="0" fontId="0" fillId="3" borderId="2" xfId="0" applyFill="1" applyBorder="1" applyAlignment="1" applyProtection="1">
      <alignment horizontal="center" vertical="center"/>
    </xf>
    <xf numFmtId="0" fontId="14" fillId="3" borderId="2" xfId="3" applyFont="1" applyFill="1" applyBorder="1" applyAlignment="1" applyProtection="1">
      <alignment horizontal="left" vertical="top" wrapText="1"/>
    </xf>
    <xf numFmtId="0" fontId="14" fillId="3" borderId="3" xfId="3" applyFont="1" applyFill="1" applyBorder="1" applyAlignment="1" applyProtection="1">
      <alignment horizontal="left" vertical="top" wrapText="1"/>
    </xf>
    <xf numFmtId="0" fontId="0" fillId="0" borderId="0" xfId="0" applyFill="1" applyProtection="1"/>
    <xf numFmtId="0" fontId="4" fillId="3" borderId="4" xfId="0" applyFont="1" applyFill="1" applyBorder="1" applyAlignment="1" applyProtection="1">
      <alignment horizontal="center" vertical="center"/>
    </xf>
    <xf numFmtId="0" fontId="4" fillId="3" borderId="0" xfId="0" applyFont="1" applyFill="1" applyBorder="1" applyAlignment="1" applyProtection="1">
      <alignment horizontal="center" vertical="center"/>
    </xf>
    <xf numFmtId="0" fontId="4" fillId="3" borderId="5" xfId="0" applyFont="1" applyFill="1" applyBorder="1" applyAlignment="1" applyProtection="1">
      <alignment horizontal="center" vertical="center"/>
    </xf>
    <xf numFmtId="0" fontId="0" fillId="2" borderId="4" xfId="0" applyFill="1" applyBorder="1" applyProtection="1"/>
    <xf numFmtId="0" fontId="8" fillId="2" borderId="0" xfId="0" applyFont="1" applyFill="1" applyBorder="1" applyAlignment="1" applyProtection="1">
      <alignment horizontal="center" vertical="top" wrapText="1"/>
    </xf>
    <xf numFmtId="0" fontId="8" fillId="0" borderId="0" xfId="0" applyFont="1" applyFill="1" applyBorder="1" applyAlignment="1" applyProtection="1">
      <alignment vertical="top" wrapText="1"/>
    </xf>
    <xf numFmtId="0" fontId="20" fillId="0" borderId="0" xfId="0" applyFont="1" applyFill="1" applyBorder="1" applyAlignment="1" applyProtection="1">
      <alignment horizontal="right"/>
    </xf>
    <xf numFmtId="44" fontId="35" fillId="5" borderId="17" xfId="1" applyFont="1" applyFill="1" applyBorder="1" applyAlignment="1" applyProtection="1">
      <alignment horizontal="right" vertical="center"/>
    </xf>
    <xf numFmtId="0" fontId="0" fillId="2" borderId="11" xfId="0" applyFill="1" applyBorder="1" applyProtection="1"/>
    <xf numFmtId="0" fontId="0" fillId="2" borderId="12" xfId="0" applyFill="1" applyBorder="1" applyProtection="1"/>
    <xf numFmtId="0" fontId="8" fillId="2" borderId="12" xfId="0" applyFont="1" applyFill="1" applyBorder="1" applyAlignment="1" applyProtection="1">
      <alignment horizontal="center" vertical="top" wrapText="1"/>
    </xf>
    <xf numFmtId="0" fontId="8" fillId="2" borderId="12" xfId="0" applyFont="1" applyFill="1" applyBorder="1" applyAlignment="1" applyProtection="1">
      <alignment vertical="top" wrapText="1"/>
    </xf>
    <xf numFmtId="0" fontId="0" fillId="0" borderId="0" xfId="0" applyAlignment="1" applyProtection="1">
      <alignment horizontal="center"/>
    </xf>
    <xf numFmtId="0" fontId="10" fillId="4" borderId="7" xfId="0" applyFont="1" applyFill="1" applyBorder="1" applyAlignment="1" applyProtection="1">
      <alignment horizontal="center" vertical="center"/>
      <protection locked="0"/>
    </xf>
    <xf numFmtId="0" fontId="3" fillId="2" borderId="1" xfId="0" applyFont="1" applyFill="1" applyBorder="1" applyAlignment="1" applyProtection="1">
      <alignment vertical="center"/>
    </xf>
    <xf numFmtId="0" fontId="3" fillId="2" borderId="2" xfId="0" applyFont="1" applyFill="1" applyBorder="1" applyAlignment="1" applyProtection="1">
      <alignment vertical="center"/>
    </xf>
    <xf numFmtId="0" fontId="18" fillId="2" borderId="3" xfId="0" applyFont="1" applyFill="1" applyBorder="1" applyAlignment="1" applyProtection="1">
      <alignment horizontal="right"/>
    </xf>
    <xf numFmtId="0" fontId="3" fillId="2" borderId="0" xfId="0" applyFont="1" applyFill="1" applyBorder="1" applyAlignment="1" applyProtection="1">
      <alignment vertical="center"/>
    </xf>
    <xf numFmtId="0" fontId="19" fillId="2" borderId="5" xfId="0" applyFont="1" applyFill="1" applyBorder="1" applyAlignment="1" applyProtection="1">
      <alignment horizontal="right"/>
    </xf>
    <xf numFmtId="0" fontId="2" fillId="2" borderId="4" xfId="3" applyFill="1" applyBorder="1" applyAlignment="1" applyProtection="1">
      <alignment vertical="center"/>
    </xf>
    <xf numFmtId="0" fontId="2" fillId="2" borderId="0" xfId="3" applyFill="1" applyBorder="1" applyAlignment="1" applyProtection="1">
      <alignment vertical="center"/>
    </xf>
    <xf numFmtId="0" fontId="0" fillId="3" borderId="4" xfId="0" applyFill="1" applyBorder="1" applyAlignment="1" applyProtection="1"/>
    <xf numFmtId="0" fontId="16" fillId="3" borderId="6" xfId="0" quotePrefix="1" applyFont="1" applyFill="1" applyBorder="1" applyAlignment="1" applyProtection="1">
      <alignment horizontal="right"/>
    </xf>
    <xf numFmtId="0" fontId="16" fillId="3" borderId="6" xfId="0" applyFont="1" applyFill="1" applyBorder="1" applyAlignment="1" applyProtection="1"/>
    <xf numFmtId="0" fontId="0" fillId="0" borderId="6" xfId="0" applyBorder="1" applyAlignment="1" applyProtection="1"/>
    <xf numFmtId="0" fontId="0" fillId="3" borderId="6" xfId="0" applyFill="1" applyBorder="1" applyAlignment="1" applyProtection="1"/>
    <xf numFmtId="0" fontId="0" fillId="3" borderId="9" xfId="0" applyFill="1" applyBorder="1" applyAlignment="1" applyProtection="1"/>
    <xf numFmtId="0" fontId="0" fillId="0" borderId="0" xfId="0" applyAlignment="1" applyProtection="1"/>
    <xf numFmtId="0" fontId="0" fillId="3" borderId="4" xfId="0" applyFill="1" applyBorder="1" applyAlignment="1" applyProtection="1">
      <alignment horizontal="left" vertical="center" wrapText="1"/>
    </xf>
    <xf numFmtId="0" fontId="0" fillId="3" borderId="0" xfId="0" applyFill="1" applyBorder="1" applyAlignment="1" applyProtection="1">
      <alignment horizontal="left" vertical="center" wrapText="1"/>
    </xf>
    <xf numFmtId="0" fontId="0" fillId="0" borderId="0" xfId="0" applyAlignment="1" applyProtection="1">
      <alignment horizontal="left" wrapText="1"/>
    </xf>
    <xf numFmtId="0" fontId="0" fillId="0" borderId="0" xfId="0" applyBorder="1" applyProtection="1"/>
    <xf numFmtId="0" fontId="10" fillId="3" borderId="0" xfId="0" applyFont="1" applyFill="1" applyBorder="1" applyAlignment="1" applyProtection="1">
      <alignment horizontal="left"/>
    </xf>
    <xf numFmtId="0" fontId="12" fillId="0" borderId="0" xfId="0" applyFont="1" applyBorder="1" applyProtection="1"/>
    <xf numFmtId="0" fontId="11" fillId="3" borderId="0" xfId="0" applyFont="1" applyFill="1" applyBorder="1" applyAlignment="1" applyProtection="1">
      <alignment vertical="center"/>
    </xf>
    <xf numFmtId="0" fontId="11" fillId="3" borderId="5" xfId="0" applyFont="1" applyFill="1" applyBorder="1" applyAlignment="1" applyProtection="1">
      <alignment vertical="center"/>
    </xf>
    <xf numFmtId="0" fontId="0" fillId="0" borderId="0" xfId="0" applyAlignment="1" applyProtection="1">
      <alignment horizontal="center" vertical="center"/>
    </xf>
    <xf numFmtId="0" fontId="0" fillId="3" borderId="0" xfId="0" applyFill="1" applyBorder="1" applyAlignment="1" applyProtection="1"/>
    <xf numFmtId="0" fontId="10" fillId="3" borderId="0" xfId="0" applyFont="1" applyFill="1" applyBorder="1" applyAlignment="1" applyProtection="1"/>
    <xf numFmtId="0" fontId="11" fillId="3" borderId="0" xfId="0" applyFont="1" applyFill="1" applyBorder="1" applyAlignment="1" applyProtection="1"/>
    <xf numFmtId="0" fontId="11" fillId="3" borderId="5" xfId="0" applyFont="1" applyFill="1" applyBorder="1" applyAlignment="1" applyProtection="1"/>
    <xf numFmtId="0" fontId="0" fillId="3" borderId="0" xfId="0" applyFill="1" applyBorder="1" applyAlignment="1" applyProtection="1">
      <alignment vertical="top" wrapText="1"/>
    </xf>
    <xf numFmtId="0" fontId="17" fillId="0" borderId="6" xfId="0" applyFont="1" applyBorder="1" applyAlignment="1" applyProtection="1"/>
    <xf numFmtId="0" fontId="17" fillId="3" borderId="6" xfId="0" applyFont="1" applyFill="1" applyBorder="1" applyAlignment="1" applyProtection="1"/>
    <xf numFmtId="0" fontId="17" fillId="3" borderId="9" xfId="0" applyFont="1" applyFill="1" applyBorder="1" applyAlignment="1" applyProtection="1"/>
    <xf numFmtId="0" fontId="0" fillId="3" borderId="4" xfId="0" applyFill="1" applyBorder="1" applyAlignment="1" applyProtection="1">
      <alignment horizontal="left" vertical="center"/>
    </xf>
    <xf numFmtId="0" fontId="0" fillId="3" borderId="0" xfId="0" applyFill="1" applyBorder="1" applyAlignment="1" applyProtection="1">
      <alignment horizontal="left" vertical="center"/>
    </xf>
    <xf numFmtId="0" fontId="0" fillId="0" borderId="0" xfId="0" applyAlignment="1" applyProtection="1">
      <alignment horizontal="left"/>
    </xf>
    <xf numFmtId="0" fontId="12" fillId="3" borderId="0" xfId="0" applyFont="1" applyFill="1" applyBorder="1" applyAlignment="1" applyProtection="1"/>
    <xf numFmtId="0" fontId="15" fillId="3" borderId="0" xfId="0" applyFont="1" applyFill="1" applyBorder="1" applyAlignment="1" applyProtection="1">
      <alignment wrapText="1"/>
    </xf>
    <xf numFmtId="0" fontId="15" fillId="3" borderId="5" xfId="0" applyFont="1" applyFill="1" applyBorder="1" applyAlignment="1" applyProtection="1">
      <alignment wrapText="1"/>
    </xf>
    <xf numFmtId="0" fontId="0" fillId="3" borderId="4" xfId="0" applyFill="1" applyBorder="1" applyAlignment="1" applyProtection="1">
      <alignment vertical="top"/>
    </xf>
    <xf numFmtId="0" fontId="0" fillId="3" borderId="0" xfId="0" applyFill="1" applyBorder="1" applyAlignment="1" applyProtection="1">
      <alignment vertical="top"/>
    </xf>
    <xf numFmtId="0" fontId="15" fillId="3" borderId="0" xfId="0" applyFont="1" applyFill="1" applyBorder="1" applyAlignment="1" applyProtection="1">
      <alignment vertical="top" wrapText="1"/>
    </xf>
    <xf numFmtId="0" fontId="15" fillId="3" borderId="5" xfId="0" applyFont="1" applyFill="1" applyBorder="1" applyAlignment="1" applyProtection="1">
      <alignment vertical="top" wrapText="1"/>
    </xf>
    <xf numFmtId="0" fontId="0" fillId="0" borderId="0" xfId="0" applyAlignment="1" applyProtection="1">
      <alignment vertical="top"/>
    </xf>
    <xf numFmtId="0" fontId="0" fillId="2" borderId="4" xfId="0" applyFill="1" applyBorder="1" applyAlignment="1" applyProtection="1"/>
    <xf numFmtId="0" fontId="0" fillId="2" borderId="4" xfId="0" applyFill="1" applyBorder="1" applyAlignment="1" applyProtection="1">
      <alignment vertical="center"/>
    </xf>
    <xf numFmtId="0" fontId="0" fillId="0" borderId="0" xfId="0" applyAlignment="1" applyProtection="1">
      <alignment vertical="center"/>
    </xf>
    <xf numFmtId="0" fontId="0" fillId="3" borderId="12" xfId="0" applyFill="1" applyBorder="1" applyAlignment="1" applyProtection="1">
      <alignment vertical="center"/>
    </xf>
    <xf numFmtId="0" fontId="0" fillId="3" borderId="12" xfId="0" applyFill="1" applyBorder="1" applyAlignment="1" applyProtection="1">
      <alignment vertical="top" wrapText="1"/>
    </xf>
    <xf numFmtId="0" fontId="0" fillId="2" borderId="12" xfId="0" applyFill="1" applyBorder="1" applyAlignment="1" applyProtection="1">
      <alignment horizontal="center"/>
    </xf>
    <xf numFmtId="0" fontId="0" fillId="0" borderId="0" xfId="0"/>
    <xf numFmtId="0" fontId="27" fillId="0" borderId="0" xfId="0" applyFont="1" applyAlignment="1">
      <alignment horizontal="center"/>
    </xf>
    <xf numFmtId="44" fontId="0" fillId="0" borderId="0" xfId="0" applyNumberFormat="1"/>
    <xf numFmtId="0" fontId="0" fillId="0" borderId="0" xfId="0" applyAlignment="1">
      <alignment vertical="top"/>
    </xf>
    <xf numFmtId="0" fontId="0" fillId="0" borderId="0" xfId="0" applyAlignment="1" applyProtection="1">
      <alignment horizontal="right" vertical="center"/>
    </xf>
    <xf numFmtId="0" fontId="0" fillId="0" borderId="0" xfId="0"/>
    <xf numFmtId="0" fontId="22" fillId="4" borderId="4" xfId="0" quotePrefix="1" applyFont="1" applyFill="1" applyBorder="1" applyAlignment="1">
      <alignment horizontal="center" vertical="center" wrapText="1"/>
    </xf>
    <xf numFmtId="0" fontId="22" fillId="4" borderId="0" xfId="0" quotePrefix="1" applyFont="1" applyFill="1" applyBorder="1" applyAlignment="1">
      <alignment horizontal="center" vertical="center" wrapText="1"/>
    </xf>
    <xf numFmtId="0" fontId="22" fillId="4" borderId="5" xfId="0" quotePrefix="1" applyFont="1" applyFill="1" applyBorder="1" applyAlignment="1">
      <alignment horizontal="center" vertical="center" wrapText="1"/>
    </xf>
    <xf numFmtId="0" fontId="22" fillId="4" borderId="11" xfId="0" quotePrefix="1" applyFont="1" applyFill="1" applyBorder="1" applyAlignment="1">
      <alignment horizontal="center" vertical="center" wrapText="1"/>
    </xf>
    <xf numFmtId="0" fontId="22" fillId="4" borderId="12" xfId="0" quotePrefix="1" applyFont="1" applyFill="1" applyBorder="1" applyAlignment="1">
      <alignment horizontal="center" vertical="center" wrapText="1"/>
    </xf>
    <xf numFmtId="0" fontId="22" fillId="4" borderId="13" xfId="0" quotePrefix="1" applyFont="1" applyFill="1" applyBorder="1" applyAlignment="1">
      <alignment horizontal="center" vertical="center" wrapText="1"/>
    </xf>
    <xf numFmtId="0" fontId="22" fillId="0" borderId="4" xfId="0" quotePrefix="1" applyFont="1" applyBorder="1" applyAlignment="1">
      <alignment horizontal="right" vertical="top"/>
    </xf>
    <xf numFmtId="0" fontId="22" fillId="0" borderId="0" xfId="0" quotePrefix="1" applyFont="1" applyBorder="1" applyAlignment="1">
      <alignment horizontal="right" vertical="top"/>
    </xf>
    <xf numFmtId="0" fontId="22" fillId="0" borderId="0" xfId="0" applyFont="1" applyBorder="1" applyAlignment="1">
      <alignment horizontal="left" vertical="top" wrapText="1"/>
    </xf>
    <xf numFmtId="0" fontId="22" fillId="0" borderId="5" xfId="0" applyFont="1" applyBorder="1" applyAlignment="1">
      <alignment horizontal="left" vertical="top" wrapText="1"/>
    </xf>
    <xf numFmtId="0" fontId="0" fillId="0" borderId="4" xfId="0" applyBorder="1" applyAlignment="1">
      <alignment vertical="top"/>
    </xf>
    <xf numFmtId="0" fontId="0" fillId="0" borderId="0" xfId="0" applyAlignment="1">
      <alignment vertical="top"/>
    </xf>
    <xf numFmtId="0" fontId="4" fillId="3" borderId="4" xfId="0" applyFont="1" applyFill="1" applyBorder="1" applyAlignment="1" applyProtection="1">
      <alignment horizontal="center" vertical="center"/>
    </xf>
    <xf numFmtId="0" fontId="4" fillId="3" borderId="0" xfId="0" applyFont="1" applyFill="1" applyBorder="1" applyAlignment="1" applyProtection="1">
      <alignment horizontal="center" vertical="center"/>
    </xf>
    <xf numFmtId="0" fontId="4" fillId="3" borderId="5" xfId="0" applyFont="1" applyFill="1" applyBorder="1" applyAlignment="1" applyProtection="1">
      <alignment horizontal="center" vertical="center"/>
    </xf>
    <xf numFmtId="0" fontId="21" fillId="3" borderId="4" xfId="0" applyFont="1" applyFill="1" applyBorder="1" applyAlignment="1" applyProtection="1">
      <alignment horizontal="left" vertical="top" wrapText="1"/>
    </xf>
    <xf numFmtId="0" fontId="21" fillId="3" borderId="0" xfId="0" applyFont="1" applyFill="1" applyBorder="1" applyAlignment="1" applyProtection="1">
      <alignment horizontal="left" vertical="top" wrapText="1"/>
    </xf>
    <xf numFmtId="0" fontId="21" fillId="3" borderId="5" xfId="0" applyFont="1" applyFill="1" applyBorder="1" applyAlignment="1" applyProtection="1">
      <alignment horizontal="left" vertical="top" wrapText="1"/>
    </xf>
    <xf numFmtId="0" fontId="12" fillId="3" borderId="0" xfId="0" applyFont="1" applyFill="1" applyBorder="1" applyAlignment="1" applyProtection="1">
      <alignment horizontal="left" vertical="top" wrapText="1"/>
    </xf>
    <xf numFmtId="0" fontId="12" fillId="3" borderId="5" xfId="0" applyFont="1" applyFill="1" applyBorder="1" applyAlignment="1" applyProtection="1">
      <alignment horizontal="left" vertical="top" wrapText="1"/>
    </xf>
    <xf numFmtId="0" fontId="2" fillId="2" borderId="4" xfId="3" applyFill="1" applyBorder="1" applyAlignment="1" applyProtection="1">
      <alignment horizontal="right" vertical="center"/>
    </xf>
    <xf numFmtId="0" fontId="3" fillId="2" borderId="0" xfId="0" applyFont="1" applyFill="1" applyBorder="1" applyAlignment="1" applyProtection="1">
      <alignment horizontal="right" vertical="center"/>
    </xf>
    <xf numFmtId="0" fontId="3" fillId="2" borderId="5" xfId="0" applyFont="1" applyFill="1" applyBorder="1" applyAlignment="1" applyProtection="1">
      <alignment horizontal="right" vertical="center"/>
    </xf>
    <xf numFmtId="0" fontId="11" fillId="4" borderId="7" xfId="0" applyFont="1" applyFill="1" applyBorder="1" applyAlignment="1" applyProtection="1">
      <alignment horizontal="center" vertical="center"/>
      <protection locked="0"/>
    </xf>
    <xf numFmtId="0" fontId="11" fillId="4" borderId="16" xfId="0" applyFont="1" applyFill="1" applyBorder="1" applyAlignment="1" applyProtection="1">
      <alignment horizontal="center" vertical="center"/>
      <protection locked="0"/>
    </xf>
    <xf numFmtId="0" fontId="15" fillId="3" borderId="0" xfId="3" applyFont="1" applyFill="1" applyBorder="1" applyAlignment="1" applyProtection="1">
      <alignment horizontal="left" vertical="top" wrapText="1"/>
    </xf>
    <xf numFmtId="0" fontId="15" fillId="3" borderId="5" xfId="3" applyFont="1" applyFill="1" applyBorder="1" applyAlignment="1" applyProtection="1">
      <alignment horizontal="left" vertical="top" wrapText="1"/>
    </xf>
    <xf numFmtId="0" fontId="15" fillId="3" borderId="0" xfId="0" applyFont="1" applyFill="1" applyBorder="1" applyAlignment="1" applyProtection="1">
      <alignment horizontal="left" vertical="top" wrapText="1"/>
    </xf>
    <xf numFmtId="0" fontId="15" fillId="3" borderId="5" xfId="0" applyFont="1" applyFill="1" applyBorder="1" applyAlignment="1" applyProtection="1">
      <alignment horizontal="left" vertical="top" wrapText="1"/>
    </xf>
    <xf numFmtId="0" fontId="12" fillId="3" borderId="0" xfId="0" applyFont="1" applyFill="1" applyBorder="1" applyAlignment="1" applyProtection="1">
      <alignment horizontal="left" wrapText="1"/>
    </xf>
    <xf numFmtId="0" fontId="12" fillId="3" borderId="5" xfId="0" applyFont="1" applyFill="1" applyBorder="1" applyAlignment="1" applyProtection="1">
      <alignment horizontal="left" wrapText="1"/>
    </xf>
    <xf numFmtId="0" fontId="11" fillId="4" borderId="6" xfId="0" applyFont="1" applyFill="1" applyBorder="1" applyAlignment="1" applyProtection="1">
      <alignment horizontal="center" vertical="center"/>
      <protection locked="0"/>
    </xf>
    <xf numFmtId="0" fontId="11" fillId="4" borderId="9" xfId="0" applyFont="1" applyFill="1" applyBorder="1" applyAlignment="1" applyProtection="1">
      <alignment horizontal="center" vertical="center"/>
      <protection locked="0"/>
    </xf>
    <xf numFmtId="0" fontId="14" fillId="3" borderId="0" xfId="3" applyFont="1" applyFill="1" applyBorder="1" applyAlignment="1" applyProtection="1">
      <alignment horizontal="left" vertical="center" wrapText="1"/>
      <protection locked="0"/>
    </xf>
    <xf numFmtId="0" fontId="14" fillId="3" borderId="5" xfId="3" applyFont="1" applyFill="1" applyBorder="1" applyAlignment="1" applyProtection="1">
      <alignment horizontal="left" vertical="center" wrapText="1"/>
      <protection locked="0"/>
    </xf>
    <xf numFmtId="0" fontId="12" fillId="3" borderId="0" xfId="0" applyFont="1" applyFill="1" applyBorder="1" applyAlignment="1" applyProtection="1">
      <alignment horizontal="left" vertical="center" wrapText="1"/>
    </xf>
    <xf numFmtId="0" fontId="12" fillId="3" borderId="5" xfId="0" applyFont="1" applyFill="1" applyBorder="1" applyAlignment="1" applyProtection="1">
      <alignment horizontal="left" vertical="center" wrapText="1"/>
    </xf>
    <xf numFmtId="0" fontId="14" fillId="3" borderId="0" xfId="3" applyFont="1" applyFill="1" applyBorder="1" applyAlignment="1" applyProtection="1">
      <alignment horizontal="left" vertical="top" wrapText="1"/>
    </xf>
    <xf numFmtId="0" fontId="14" fillId="3" borderId="5" xfId="3" applyFont="1" applyFill="1" applyBorder="1" applyAlignment="1" applyProtection="1">
      <alignment horizontal="left" vertical="top" wrapText="1"/>
    </xf>
    <xf numFmtId="0" fontId="12" fillId="3" borderId="0" xfId="0" applyFont="1" applyFill="1" applyBorder="1" applyAlignment="1" applyProtection="1">
      <alignment horizontal="left" vertical="center"/>
    </xf>
    <xf numFmtId="0" fontId="12" fillId="3" borderId="5" xfId="0" applyFont="1" applyFill="1" applyBorder="1" applyAlignment="1" applyProtection="1">
      <alignment horizontal="left" vertical="center"/>
    </xf>
    <xf numFmtId="0" fontId="0" fillId="0" borderId="4" xfId="0" applyBorder="1" applyProtection="1"/>
    <xf numFmtId="0" fontId="0" fillId="0" borderId="0" xfId="0" applyProtection="1"/>
    <xf numFmtId="0" fontId="11" fillId="3" borderId="0" xfId="0" applyFont="1" applyFill="1" applyBorder="1" applyAlignment="1" applyProtection="1">
      <alignment horizontal="left" wrapText="1"/>
    </xf>
    <xf numFmtId="0" fontId="11" fillId="3" borderId="5" xfId="0" applyFont="1" applyFill="1" applyBorder="1" applyAlignment="1" applyProtection="1">
      <alignment horizontal="left" wrapText="1"/>
    </xf>
    <xf numFmtId="0" fontId="10" fillId="3" borderId="0" xfId="0" applyFont="1" applyFill="1" applyBorder="1" applyAlignment="1" applyProtection="1">
      <alignment horizontal="left" wrapText="1"/>
    </xf>
    <xf numFmtId="0" fontId="10" fillId="3" borderId="5" xfId="0" applyFont="1" applyFill="1" applyBorder="1" applyAlignment="1" applyProtection="1">
      <alignment horizontal="left" wrapText="1"/>
    </xf>
    <xf numFmtId="0" fontId="15" fillId="3" borderId="0" xfId="0" applyFont="1" applyFill="1" applyBorder="1" applyAlignment="1" applyProtection="1">
      <alignment horizontal="left" vertical="center" wrapText="1"/>
    </xf>
    <xf numFmtId="0" fontId="15" fillId="3" borderId="5" xfId="0" applyFont="1" applyFill="1" applyBorder="1" applyAlignment="1" applyProtection="1">
      <alignment horizontal="left" vertical="center" wrapText="1"/>
    </xf>
    <xf numFmtId="0" fontId="11" fillId="3" borderId="0" xfId="0" applyFont="1" applyFill="1" applyBorder="1" applyAlignment="1" applyProtection="1">
      <alignment horizontal="left" vertical="center" wrapText="1"/>
    </xf>
    <xf numFmtId="0" fontId="11" fillId="3" borderId="5" xfId="0" applyFont="1" applyFill="1" applyBorder="1" applyAlignment="1" applyProtection="1">
      <alignment horizontal="left" vertical="center" wrapText="1"/>
    </xf>
    <xf numFmtId="0" fontId="15" fillId="3" borderId="0" xfId="0" applyFont="1" applyFill="1" applyBorder="1" applyAlignment="1" applyProtection="1">
      <alignment horizontal="left" wrapText="1"/>
    </xf>
    <xf numFmtId="0" fontId="15" fillId="3" borderId="5" xfId="0" applyFont="1" applyFill="1" applyBorder="1" applyAlignment="1" applyProtection="1">
      <alignment horizontal="left" wrapText="1"/>
    </xf>
    <xf numFmtId="0" fontId="12" fillId="3" borderId="12" xfId="0" applyFont="1" applyFill="1" applyBorder="1" applyAlignment="1" applyProtection="1">
      <alignment horizontal="left" vertical="top" wrapText="1"/>
    </xf>
    <xf numFmtId="0" fontId="12" fillId="3" borderId="13" xfId="0" applyFont="1" applyFill="1" applyBorder="1" applyAlignment="1" applyProtection="1">
      <alignment horizontal="left" vertical="top" wrapText="1"/>
    </xf>
    <xf numFmtId="0" fontId="0" fillId="0" borderId="4" xfId="0" applyBorder="1" applyAlignment="1" applyProtection="1">
      <alignment horizontal="center" wrapText="1"/>
    </xf>
    <xf numFmtId="0" fontId="0" fillId="0" borderId="0" xfId="0" applyAlignment="1" applyProtection="1">
      <alignment horizontal="center" wrapText="1"/>
    </xf>
    <xf numFmtId="0" fontId="23" fillId="2" borderId="4" xfId="0" applyFont="1" applyFill="1" applyBorder="1" applyAlignment="1" applyProtection="1">
      <alignment horizontal="left" vertical="center" wrapText="1"/>
    </xf>
    <xf numFmtId="0" fontId="23" fillId="2" borderId="0" xfId="0" applyFont="1" applyFill="1" applyBorder="1" applyAlignment="1" applyProtection="1">
      <alignment horizontal="left" vertical="center" wrapText="1"/>
    </xf>
    <xf numFmtId="0" fontId="23" fillId="2" borderId="5" xfId="0" applyFont="1" applyFill="1" applyBorder="1" applyAlignment="1" applyProtection="1">
      <alignment horizontal="left" vertical="center" wrapText="1"/>
    </xf>
    <xf numFmtId="0" fontId="15" fillId="3" borderId="8" xfId="0" applyFont="1" applyFill="1" applyBorder="1" applyAlignment="1" applyProtection="1">
      <alignment horizontal="left" vertical="center" wrapText="1"/>
    </xf>
    <xf numFmtId="0" fontId="15" fillId="3" borderId="10" xfId="0" applyFont="1" applyFill="1" applyBorder="1" applyAlignment="1" applyProtection="1">
      <alignment horizontal="left" vertical="center" wrapText="1"/>
    </xf>
    <xf numFmtId="0" fontId="24" fillId="3" borderId="0" xfId="0" applyFont="1" applyFill="1" applyBorder="1" applyAlignment="1" applyProtection="1">
      <alignment horizontal="left" vertical="center" wrapText="1"/>
    </xf>
    <xf numFmtId="0" fontId="24" fillId="3" borderId="5" xfId="0" applyFont="1" applyFill="1" applyBorder="1" applyAlignment="1" applyProtection="1">
      <alignment horizontal="left" vertical="center" wrapText="1"/>
    </xf>
    <xf numFmtId="49" fontId="26" fillId="0" borderId="20" xfId="0" applyNumberFormat="1" applyFont="1" applyBorder="1" applyAlignment="1">
      <alignment horizontal="center" wrapText="1"/>
    </xf>
    <xf numFmtId="49" fontId="26" fillId="0" borderId="26" xfId="0" applyNumberFormat="1" applyFont="1" applyBorder="1" applyAlignment="1">
      <alignment horizontal="center" wrapText="1"/>
    </xf>
    <xf numFmtId="49" fontId="26" fillId="0" borderId="21" xfId="0" applyNumberFormat="1" applyFont="1" applyBorder="1" applyAlignment="1">
      <alignment horizontal="center" wrapText="1"/>
    </xf>
    <xf numFmtId="49" fontId="26" fillId="0" borderId="6" xfId="0" applyNumberFormat="1" applyFont="1" applyBorder="1" applyAlignment="1">
      <alignment horizontal="center" wrapText="1"/>
    </xf>
    <xf numFmtId="0" fontId="26" fillId="0" borderId="21" xfId="0" applyFont="1" applyBorder="1" applyAlignment="1">
      <alignment horizontal="center" wrapText="1"/>
    </xf>
    <xf numFmtId="0" fontId="26" fillId="0" borderId="6" xfId="0" applyFont="1" applyBorder="1" applyAlignment="1">
      <alignment horizontal="center" wrapText="1"/>
    </xf>
    <xf numFmtId="10" fontId="26" fillId="0" borderId="19" xfId="0" applyNumberFormat="1" applyFont="1" applyBorder="1" applyAlignment="1">
      <alignment horizontal="center" wrapText="1"/>
    </xf>
    <xf numFmtId="0" fontId="27" fillId="0" borderId="0" xfId="0" applyFont="1" applyAlignment="1">
      <alignment horizontal="center"/>
    </xf>
    <xf numFmtId="10" fontId="26" fillId="0" borderId="21" xfId="0" applyNumberFormat="1" applyFont="1" applyBorder="1" applyAlignment="1">
      <alignment horizontal="center" wrapText="1"/>
    </xf>
    <xf numFmtId="10" fontId="26" fillId="0" borderId="6" xfId="0" applyNumberFormat="1" applyFont="1" applyBorder="1" applyAlignment="1">
      <alignment horizontal="center" wrapText="1"/>
    </xf>
    <xf numFmtId="10" fontId="26" fillId="0" borderId="22" xfId="0" applyNumberFormat="1" applyFont="1" applyBorder="1" applyAlignment="1">
      <alignment horizontal="center" wrapText="1"/>
    </xf>
    <xf numFmtId="10" fontId="26" fillId="0" borderId="27" xfId="0" applyNumberFormat="1" applyFont="1" applyBorder="1" applyAlignment="1">
      <alignment horizontal="center" wrapText="1"/>
    </xf>
    <xf numFmtId="0" fontId="28" fillId="0" borderId="23" xfId="0" applyFont="1" applyBorder="1" applyAlignment="1">
      <alignment horizontal="center" wrapText="1"/>
    </xf>
    <xf numFmtId="0" fontId="28" fillId="0" borderId="24" xfId="0" applyFont="1" applyBorder="1" applyAlignment="1">
      <alignment horizontal="center"/>
    </xf>
    <xf numFmtId="0" fontId="28" fillId="0" borderId="25" xfId="0" applyFont="1" applyBorder="1" applyAlignment="1">
      <alignment horizontal="center"/>
    </xf>
    <xf numFmtId="164" fontId="31" fillId="0" borderId="34" xfId="0" applyNumberFormat="1" applyFont="1" applyBorder="1" applyAlignment="1">
      <alignment horizontal="center"/>
    </xf>
    <xf numFmtId="164" fontId="31" fillId="0" borderId="7" xfId="0" applyNumberFormat="1" applyFont="1" applyBorder="1" applyAlignment="1">
      <alignment horizontal="center"/>
    </xf>
    <xf numFmtId="164" fontId="31" fillId="0" borderId="35" xfId="0" applyNumberFormat="1" applyFont="1" applyBorder="1" applyAlignment="1">
      <alignment horizontal="center"/>
    </xf>
    <xf numFmtId="0" fontId="15" fillId="3" borderId="0" xfId="3" applyFont="1" applyFill="1" applyBorder="1" applyAlignment="1">
      <alignment horizontal="left" vertical="center" wrapText="1"/>
    </xf>
    <xf numFmtId="0" fontId="15" fillId="3" borderId="5" xfId="3" applyFont="1" applyFill="1" applyBorder="1" applyAlignment="1">
      <alignment horizontal="left" vertical="center" wrapText="1"/>
    </xf>
    <xf numFmtId="0" fontId="12" fillId="3" borderId="0" xfId="0" applyFont="1" applyFill="1" applyBorder="1" applyAlignment="1">
      <alignment horizontal="left" vertical="center" wrapText="1"/>
    </xf>
    <xf numFmtId="0" fontId="12" fillId="3" borderId="5" xfId="0" applyFont="1" applyFill="1" applyBorder="1" applyAlignment="1">
      <alignment horizontal="left" vertical="center" wrapText="1"/>
    </xf>
    <xf numFmtId="0" fontId="12" fillId="3" borderId="0" xfId="0" applyFont="1" applyFill="1" applyBorder="1" applyAlignment="1">
      <alignment horizontal="left" vertical="top" wrapText="1"/>
    </xf>
    <xf numFmtId="0" fontId="12" fillId="3" borderId="5" xfId="0" applyFont="1" applyFill="1" applyBorder="1" applyAlignment="1">
      <alignment horizontal="left" vertical="top" wrapText="1"/>
    </xf>
    <xf numFmtId="0" fontId="11" fillId="4" borderId="6" xfId="0" applyFont="1" applyFill="1" applyBorder="1" applyAlignment="1" applyProtection="1">
      <alignment horizontal="left" vertical="center"/>
      <protection locked="0"/>
    </xf>
    <xf numFmtId="0" fontId="11" fillId="4" borderId="7" xfId="0" applyFont="1" applyFill="1" applyBorder="1" applyAlignment="1" applyProtection="1">
      <alignment horizontal="left" vertical="center"/>
      <protection locked="0"/>
    </xf>
    <xf numFmtId="0" fontId="11" fillId="4" borderId="9" xfId="0" applyFont="1" applyFill="1" applyBorder="1" applyAlignment="1" applyProtection="1">
      <alignment horizontal="left" vertical="center"/>
      <protection locked="0"/>
    </xf>
    <xf numFmtId="0" fontId="5" fillId="4" borderId="6" xfId="0" applyFont="1" applyFill="1" applyBorder="1" applyAlignment="1" applyProtection="1">
      <alignment horizontal="center"/>
      <protection locked="0"/>
    </xf>
    <xf numFmtId="0" fontId="5" fillId="4" borderId="9" xfId="0" applyFont="1" applyFill="1" applyBorder="1" applyAlignment="1" applyProtection="1">
      <alignment horizontal="center"/>
      <protection locked="0"/>
    </xf>
    <xf numFmtId="0" fontId="5" fillId="4" borderId="7" xfId="0" applyFont="1" applyFill="1" applyBorder="1" applyAlignment="1" applyProtection="1">
      <alignment horizontal="center"/>
      <protection locked="0"/>
    </xf>
    <xf numFmtId="0" fontId="5" fillId="4" borderId="16" xfId="0" applyFont="1" applyFill="1" applyBorder="1" applyAlignment="1" applyProtection="1">
      <alignment horizontal="center"/>
      <protection locked="0"/>
    </xf>
    <xf numFmtId="0" fontId="12" fillId="3" borderId="0" xfId="0" applyFont="1" applyFill="1" applyBorder="1" applyAlignment="1">
      <alignment horizontal="left" wrapText="1"/>
    </xf>
    <xf numFmtId="0" fontId="12" fillId="3" borderId="5" xfId="0" applyFont="1" applyFill="1" applyBorder="1" applyAlignment="1">
      <alignment horizontal="left" wrapText="1"/>
    </xf>
    <xf numFmtId="0" fontId="0" fillId="0" borderId="0" xfId="0"/>
    <xf numFmtId="0" fontId="0" fillId="0" borderId="4" xfId="0" applyBorder="1"/>
    <xf numFmtId="0" fontId="10" fillId="3" borderId="0" xfId="0" applyFont="1" applyFill="1" applyBorder="1" applyAlignment="1">
      <alignment horizontal="right" vertical="top" wrapText="1"/>
    </xf>
    <xf numFmtId="0" fontId="2" fillId="2" borderId="4" xfId="3" applyFill="1" applyBorder="1" applyAlignment="1">
      <alignment horizontal="right" vertical="center"/>
    </xf>
    <xf numFmtId="0" fontId="2" fillId="2" borderId="0" xfId="3" applyFill="1" applyBorder="1" applyAlignment="1">
      <alignment horizontal="right" vertical="center"/>
    </xf>
    <xf numFmtId="0" fontId="2" fillId="2" borderId="5" xfId="3" applyFill="1" applyBorder="1" applyAlignment="1">
      <alignment horizontal="right" vertical="center"/>
    </xf>
    <xf numFmtId="0" fontId="11" fillId="4" borderId="16" xfId="0" applyFont="1" applyFill="1" applyBorder="1" applyAlignment="1" applyProtection="1">
      <alignment horizontal="left" vertical="center"/>
      <protection locked="0"/>
    </xf>
    <xf numFmtId="0" fontId="15" fillId="3" borderId="0" xfId="3" applyFont="1" applyFill="1" applyBorder="1" applyAlignment="1">
      <alignment horizontal="left" vertical="top" wrapText="1"/>
    </xf>
    <xf numFmtId="0" fontId="15" fillId="3" borderId="5" xfId="3" applyFont="1" applyFill="1" applyBorder="1" applyAlignment="1">
      <alignment horizontal="left" vertical="top" wrapText="1"/>
    </xf>
    <xf numFmtId="0" fontId="10" fillId="3" borderId="0" xfId="0" applyFont="1" applyFill="1" applyBorder="1" applyAlignment="1">
      <alignment horizontal="right" wrapText="1"/>
    </xf>
    <xf numFmtId="164" fontId="29" fillId="0" borderId="43" xfId="0" applyNumberFormat="1" applyFont="1" applyBorder="1" applyAlignment="1">
      <alignment horizontal="center"/>
    </xf>
    <xf numFmtId="164" fontId="29" fillId="6" borderId="43" xfId="0" applyNumberFormat="1" applyFont="1" applyFill="1" applyBorder="1" applyAlignment="1">
      <alignment horizontal="center"/>
    </xf>
    <xf numFmtId="164" fontId="29" fillId="0" borderId="44" xfId="0" applyNumberFormat="1" applyFont="1" applyBorder="1" applyAlignment="1">
      <alignment horizontal="center"/>
    </xf>
  </cellXfs>
  <cellStyles count="4">
    <cellStyle name="Currency" xfId="1" builtinId="4"/>
    <cellStyle name="Hyperlink" xfId="3" builtinId="8"/>
    <cellStyle name="Normal" xfId="0" builtinId="0"/>
    <cellStyle name="Percent" xfId="2" builtinId="5"/>
  </cellStyles>
  <dxfs count="24">
    <dxf>
      <font>
        <b val="0"/>
        <i/>
        <condense val="0"/>
        <extend val="0"/>
        <color indexed="22"/>
      </font>
    </dxf>
    <dxf>
      <font>
        <b val="0"/>
        <i/>
        <condense val="0"/>
        <extend val="0"/>
        <color indexed="22"/>
      </font>
    </dxf>
    <dxf>
      <font>
        <b val="0"/>
        <i/>
        <condense val="0"/>
        <extend val="0"/>
        <color indexed="22"/>
      </font>
    </dxf>
    <dxf>
      <font>
        <b val="0"/>
        <i/>
        <condense val="0"/>
        <extend val="0"/>
        <color indexed="22"/>
      </font>
    </dxf>
    <dxf>
      <font>
        <b val="0"/>
        <i/>
        <condense val="0"/>
        <extend val="0"/>
        <color indexed="22"/>
      </font>
    </dxf>
    <dxf>
      <font>
        <b val="0"/>
        <i/>
        <condense val="0"/>
        <extend val="0"/>
        <color indexed="22"/>
      </font>
    </dxf>
    <dxf>
      <font>
        <b val="0"/>
        <i/>
        <condense val="0"/>
        <extend val="0"/>
        <color indexed="22"/>
      </font>
    </dxf>
    <dxf>
      <font>
        <b val="0"/>
        <i/>
        <condense val="0"/>
        <extend val="0"/>
        <color indexed="22"/>
      </font>
    </dxf>
    <dxf>
      <font>
        <b val="0"/>
        <i/>
        <condense val="0"/>
        <extend val="0"/>
        <color indexed="22"/>
      </font>
    </dxf>
    <dxf>
      <font>
        <b val="0"/>
        <i/>
        <condense val="0"/>
        <extend val="0"/>
        <color indexed="22"/>
      </font>
    </dxf>
    <dxf>
      <font>
        <b val="0"/>
        <i/>
        <condense val="0"/>
        <extend val="0"/>
        <color indexed="22"/>
      </font>
    </dxf>
    <dxf>
      <font>
        <b val="0"/>
        <i/>
        <condense val="0"/>
        <extend val="0"/>
        <color indexed="22"/>
      </font>
    </dxf>
    <dxf>
      <font>
        <b val="0"/>
        <i/>
        <condense val="0"/>
        <extend val="0"/>
        <color indexed="22"/>
      </font>
    </dxf>
    <dxf>
      <font>
        <b val="0"/>
        <i/>
        <condense val="0"/>
        <extend val="0"/>
        <color indexed="22"/>
      </font>
    </dxf>
    <dxf>
      <font>
        <b val="0"/>
        <i/>
        <condense val="0"/>
        <extend val="0"/>
        <color indexed="22"/>
      </font>
    </dxf>
    <dxf>
      <font>
        <b val="0"/>
        <i/>
        <condense val="0"/>
        <extend val="0"/>
        <color indexed="22"/>
      </font>
    </dxf>
    <dxf>
      <font>
        <b val="0"/>
        <i/>
        <condense val="0"/>
        <extend val="0"/>
        <color indexed="22"/>
      </font>
    </dxf>
    <dxf>
      <font>
        <b val="0"/>
        <i/>
        <condense val="0"/>
        <extend val="0"/>
        <color indexed="22"/>
      </font>
    </dxf>
    <dxf>
      <font>
        <b val="0"/>
        <i/>
        <condense val="0"/>
        <extend val="0"/>
        <color indexed="22"/>
      </font>
    </dxf>
    <dxf>
      <font>
        <b val="0"/>
        <i/>
        <condense val="0"/>
        <extend val="0"/>
        <color indexed="22"/>
      </font>
    </dxf>
    <dxf>
      <font>
        <b val="0"/>
        <i/>
        <condense val="0"/>
        <extend val="0"/>
        <color indexed="22"/>
      </font>
    </dxf>
    <dxf>
      <font>
        <b val="0"/>
        <i/>
        <condense val="0"/>
        <extend val="0"/>
        <color indexed="22"/>
      </font>
    </dxf>
    <dxf>
      <font>
        <b val="0"/>
        <i/>
        <condense val="0"/>
        <extend val="0"/>
        <color indexed="22"/>
      </font>
    </dxf>
    <dxf>
      <font>
        <b val="0"/>
        <i/>
        <condense val="0"/>
        <extend val="0"/>
        <color indexed="22"/>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18" Type="http://schemas.openxmlformats.org/officeDocument/2006/relationships/customXml" Target="../customXml/item5.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3" Type="http://schemas.openxmlformats.org/officeDocument/2006/relationships/hyperlink" Target="https://www.ilga.gov/legislation/ilcs/ilcs4.asp?DocName=060500050HArt%2E+5+Div%2E+9&amp;ActID=1745&amp;ChapterID=45&amp;SeqStart=25200000&amp;SeqEnd=27200000" TargetMode="External"/><Relationship Id="rId2" Type="http://schemas.openxmlformats.org/officeDocument/2006/relationships/hyperlink" Target="http://kdot.countyofkane.org/Shared%20Documents/Impact%20Fees/Final%20Application%202.2.2022.pdf" TargetMode="External"/><Relationship Id="rId1" Type="http://schemas.openxmlformats.org/officeDocument/2006/relationships/image" Target="../media/image1.png"/><Relationship Id="rId4" Type="http://schemas.openxmlformats.org/officeDocument/2006/relationships/hyperlink" Target="http://kdot.countyofkane.org/Impact%20Fees/2022-2027%20CRIP,%20Ordinance,%20and%20Fee%20Schedule/Ordinance%2001.11.2022.pdf" TargetMode="External"/></Relationships>
</file>

<file path=xl/drawings/_rels/drawing2.xml.rels><?xml version="1.0" encoding="UTF-8" standalone="yes"?>
<Relationships xmlns="http://schemas.openxmlformats.org/package/2006/relationships"><Relationship Id="rId2" Type="http://schemas.openxmlformats.org/officeDocument/2006/relationships/hyperlink" Target="http://kdot.countyofkane.org/Shared%20Documents/Impact%20Fees/Final%20Application%202.2.2022.pdf" TargetMode="External"/><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4.sv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79375</xdr:colOff>
      <xdr:row>0</xdr:row>
      <xdr:rowOff>79375</xdr:rowOff>
    </xdr:from>
    <xdr:to>
      <xdr:col>4</xdr:col>
      <xdr:colOff>328882</xdr:colOff>
      <xdr:row>4</xdr:row>
      <xdr:rowOff>142875</xdr:rowOff>
    </xdr:to>
    <xdr:pic>
      <xdr:nvPicPr>
        <xdr:cNvPr id="3" name="Picture 3">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bwMode="auto">
        <a:xfrm>
          <a:off x="79375" y="79375"/>
          <a:ext cx="1487757" cy="1082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66675</xdr:colOff>
      <xdr:row>4</xdr:row>
      <xdr:rowOff>171450</xdr:rowOff>
    </xdr:from>
    <xdr:to>
      <xdr:col>10</xdr:col>
      <xdr:colOff>1504950</xdr:colOff>
      <xdr:row>8</xdr:row>
      <xdr:rowOff>49865</xdr:rowOff>
    </xdr:to>
    <xdr:sp macro="" textlink="">
      <xdr:nvSpPr>
        <xdr:cNvPr id="5" name="TextBox 4">
          <a:hlinkClick xmlns:r="http://schemas.openxmlformats.org/officeDocument/2006/relationships" r:id="rId2"/>
          <a:extLst>
            <a:ext uri="{FF2B5EF4-FFF2-40B4-BE49-F238E27FC236}">
              <a16:creationId xmlns:a16="http://schemas.microsoft.com/office/drawing/2014/main" id="{00000000-0008-0000-0000-000005000000}"/>
            </a:ext>
          </a:extLst>
        </xdr:cNvPr>
        <xdr:cNvSpPr txBox="1"/>
      </xdr:nvSpPr>
      <xdr:spPr>
        <a:xfrm>
          <a:off x="66675" y="1190625"/>
          <a:ext cx="6334125" cy="640415"/>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p>
          <a:pPr algn="l"/>
          <a:r>
            <a:rPr lang="en-US" sz="1100" b="1" i="1">
              <a:latin typeface="Arial" panose="020B0604020202020204" pitchFamily="34" charset="0"/>
              <a:cs typeface="Arial" panose="020B0604020202020204" pitchFamily="34" charset="0"/>
            </a:rPr>
            <a:t>This</a:t>
          </a:r>
          <a:r>
            <a:rPr lang="en-US" sz="1100" b="1" i="1" baseline="0">
              <a:latin typeface="Arial" panose="020B0604020202020204" pitchFamily="34" charset="0"/>
              <a:cs typeface="Arial" panose="020B0604020202020204" pitchFamily="34" charset="0"/>
            </a:rPr>
            <a:t> worksheet is intended for estimation purposes only. The actual road impact fee will be determined by the KDOT Impact Fee Manager upon submittal of a complete </a:t>
          </a:r>
          <a:r>
            <a:rPr lang="en-US" sz="1100" b="1" i="1" u="none" baseline="0">
              <a:solidFill>
                <a:srgbClr val="0070C0"/>
              </a:solidFill>
              <a:latin typeface="Arial" panose="020B0604020202020204" pitchFamily="34" charset="0"/>
              <a:cs typeface="Arial" panose="020B0604020202020204" pitchFamily="34" charset="0"/>
            </a:rPr>
            <a:t>Road Impact Fee Application</a:t>
          </a:r>
          <a:r>
            <a:rPr lang="en-US" sz="1100" b="1" i="1" baseline="0">
              <a:latin typeface="Arial" panose="020B0604020202020204" pitchFamily="34" charset="0"/>
              <a:cs typeface="Arial" panose="020B0604020202020204" pitchFamily="34" charset="0"/>
            </a:rPr>
            <a:t>. </a:t>
          </a:r>
          <a:r>
            <a:rPr lang="en-US" sz="1100" b="1" i="1" baseline="0">
              <a:solidFill>
                <a:schemeClr val="dk1"/>
              </a:solidFill>
              <a:effectLst/>
              <a:latin typeface="Arial" panose="020B0604020202020204" pitchFamily="34" charset="0"/>
              <a:ea typeface="+mn-ea"/>
              <a:cs typeface="Arial" panose="020B0604020202020204" pitchFamily="34" charset="0"/>
            </a:rPr>
            <a:t>DO NOT SUBMIT PAYMENT. </a:t>
          </a:r>
          <a:r>
            <a:rPr lang="en-US" sz="1100" b="1" i="1" baseline="0">
              <a:latin typeface="Arial" panose="020B0604020202020204" pitchFamily="34" charset="0"/>
              <a:cs typeface="Arial" panose="020B0604020202020204" pitchFamily="34" charset="0"/>
            </a:rPr>
            <a:t>A Notice of Assessment must be issued by KDOT prior to issuance of payment.</a:t>
          </a:r>
          <a:endParaRPr lang="en-US" sz="1100" b="1" i="1">
            <a:latin typeface="Arial" panose="020B0604020202020204" pitchFamily="34" charset="0"/>
            <a:cs typeface="Arial" panose="020B0604020202020204" pitchFamily="34" charset="0"/>
          </a:endParaRPr>
        </a:p>
      </xdr:txBody>
    </xdr:sp>
    <xdr:clientData/>
  </xdr:twoCellAnchor>
  <xdr:twoCellAnchor>
    <xdr:from>
      <xdr:col>1</xdr:col>
      <xdr:colOff>257174</xdr:colOff>
      <xdr:row>8</xdr:row>
      <xdr:rowOff>161926</xdr:rowOff>
    </xdr:from>
    <xdr:to>
      <xdr:col>10</xdr:col>
      <xdr:colOff>1562099</xdr:colOff>
      <xdr:row>9</xdr:row>
      <xdr:rowOff>581026</xdr:rowOff>
    </xdr:to>
    <xdr:sp macro="" textlink="">
      <xdr:nvSpPr>
        <xdr:cNvPr id="2" name="TextBox 1">
          <a:hlinkClick xmlns:r="http://schemas.openxmlformats.org/officeDocument/2006/relationships" r:id="rId3"/>
          <a:extLst>
            <a:ext uri="{FF2B5EF4-FFF2-40B4-BE49-F238E27FC236}">
              <a16:creationId xmlns:a16="http://schemas.microsoft.com/office/drawing/2014/main" id="{00000000-0008-0000-0000-000002000000}"/>
            </a:ext>
          </a:extLst>
        </xdr:cNvPr>
        <xdr:cNvSpPr txBox="1"/>
      </xdr:nvSpPr>
      <xdr:spPr>
        <a:xfrm>
          <a:off x="352424" y="1943101"/>
          <a:ext cx="6105525" cy="609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latin typeface="Arial" panose="020B0604020202020204" pitchFamily="34" charset="0"/>
              <a:cs typeface="Arial" panose="020B0604020202020204" pitchFamily="34" charset="0"/>
            </a:rPr>
            <a:t>Kane County's Impact Fee Program operates in accordance with the Road Improvement Impact Fee Law of the State of Illinois (</a:t>
          </a:r>
          <a:r>
            <a:rPr lang="en-US" sz="1100">
              <a:solidFill>
                <a:srgbClr val="0070C0"/>
              </a:solidFill>
              <a:latin typeface="Arial" panose="020B0604020202020204" pitchFamily="34" charset="0"/>
              <a:cs typeface="Arial" panose="020B0604020202020204" pitchFamily="34" charset="0"/>
            </a:rPr>
            <a:t>605 ILCS 5/5-901 et. seq.</a:t>
          </a:r>
          <a:r>
            <a:rPr lang="en-US" sz="1100">
              <a:latin typeface="Arial" panose="020B0604020202020204" pitchFamily="34" charset="0"/>
              <a:cs typeface="Arial" panose="020B0604020202020204" pitchFamily="34" charset="0"/>
            </a:rPr>
            <a:t>). For more information related to the Kane County Impact Fee Program, please review Kane County Ordinance No. 22-27.</a:t>
          </a:r>
        </a:p>
      </xdr:txBody>
    </xdr:sp>
    <xdr:clientData/>
  </xdr:twoCellAnchor>
  <xdr:twoCellAnchor>
    <xdr:from>
      <xdr:col>1</xdr:col>
      <xdr:colOff>247650</xdr:colOff>
      <xdr:row>9</xdr:row>
      <xdr:rowOff>790575</xdr:rowOff>
    </xdr:from>
    <xdr:to>
      <xdr:col>11</xdr:col>
      <xdr:colOff>0</xdr:colOff>
      <xdr:row>11</xdr:row>
      <xdr:rowOff>38100</xdr:rowOff>
    </xdr:to>
    <xdr:sp macro="" textlink="">
      <xdr:nvSpPr>
        <xdr:cNvPr id="4" name="TextBox 3">
          <a:extLst>
            <a:ext uri="{FF2B5EF4-FFF2-40B4-BE49-F238E27FC236}">
              <a16:creationId xmlns:a16="http://schemas.microsoft.com/office/drawing/2014/main" id="{00000000-0008-0000-0000-000004000000}"/>
            </a:ext>
          </a:extLst>
        </xdr:cNvPr>
        <xdr:cNvSpPr txBox="1"/>
      </xdr:nvSpPr>
      <xdr:spPr>
        <a:xfrm>
          <a:off x="342900" y="2762250"/>
          <a:ext cx="6124575" cy="5143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Arial" panose="020B0604020202020204" pitchFamily="34" charset="0"/>
              <a:ea typeface="+mn-ea"/>
              <a:cs typeface="Arial" panose="020B0604020202020204" pitchFamily="34" charset="0"/>
            </a:rPr>
            <a:t>To estimate the road impact fee for new development, fill in all of the blue fields            in the "Impact Fee Estimate" tab. Green fields            are auto-populated.</a:t>
          </a:r>
          <a:endParaRPr lang="en-US">
            <a:effectLst/>
            <a:latin typeface="Arial" panose="020B0604020202020204" pitchFamily="34" charset="0"/>
            <a:cs typeface="Arial" panose="020B0604020202020204" pitchFamily="34" charset="0"/>
          </a:endParaRPr>
        </a:p>
        <a:p>
          <a:endParaRPr lang="en-US" sz="1100">
            <a:latin typeface="Arial" panose="020B0604020202020204" pitchFamily="34" charset="0"/>
            <a:cs typeface="Arial" panose="020B0604020202020204" pitchFamily="34" charset="0"/>
          </a:endParaRPr>
        </a:p>
      </xdr:txBody>
    </xdr:sp>
    <xdr:clientData/>
  </xdr:twoCellAnchor>
  <xdr:twoCellAnchor>
    <xdr:from>
      <xdr:col>10</xdr:col>
      <xdr:colOff>462397</xdr:colOff>
      <xdr:row>10</xdr:row>
      <xdr:rowOff>56285</xdr:rowOff>
    </xdr:from>
    <xdr:to>
      <xdr:col>10</xdr:col>
      <xdr:colOff>847725</xdr:colOff>
      <xdr:row>10</xdr:row>
      <xdr:rowOff>190500</xdr:rowOff>
    </xdr:to>
    <xdr:sp macro="" textlink="">
      <xdr:nvSpPr>
        <xdr:cNvPr id="6" name="Rectangle 5">
          <a:extLst>
            <a:ext uri="{FF2B5EF4-FFF2-40B4-BE49-F238E27FC236}">
              <a16:creationId xmlns:a16="http://schemas.microsoft.com/office/drawing/2014/main" id="{00000000-0008-0000-0000-000006000000}"/>
            </a:ext>
          </a:extLst>
        </xdr:cNvPr>
        <xdr:cNvSpPr/>
      </xdr:nvSpPr>
      <xdr:spPr>
        <a:xfrm>
          <a:off x="5358247" y="2618510"/>
          <a:ext cx="385328" cy="134215"/>
        </a:xfrm>
        <a:prstGeom prst="rect">
          <a:avLst/>
        </a:prstGeom>
        <a:solidFill>
          <a:schemeClr val="accent1">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452871</xdr:colOff>
      <xdr:row>10</xdr:row>
      <xdr:rowOff>211282</xdr:rowOff>
    </xdr:from>
    <xdr:to>
      <xdr:col>7</xdr:col>
      <xdr:colOff>228601</xdr:colOff>
      <xdr:row>10</xdr:row>
      <xdr:rowOff>352425</xdr:rowOff>
    </xdr:to>
    <xdr:sp macro="" textlink="">
      <xdr:nvSpPr>
        <xdr:cNvPr id="7" name="Rectangle 6">
          <a:extLst>
            <a:ext uri="{FF2B5EF4-FFF2-40B4-BE49-F238E27FC236}">
              <a16:creationId xmlns:a16="http://schemas.microsoft.com/office/drawing/2014/main" id="{00000000-0008-0000-0000-000007000000}"/>
            </a:ext>
          </a:extLst>
        </xdr:cNvPr>
        <xdr:cNvSpPr/>
      </xdr:nvSpPr>
      <xdr:spPr>
        <a:xfrm>
          <a:off x="2910321" y="2773507"/>
          <a:ext cx="385330" cy="141143"/>
        </a:xfrm>
        <a:prstGeom prst="rect">
          <a:avLst/>
        </a:prstGeom>
        <a:solidFill>
          <a:schemeClr val="accent6">
            <a:lumMod val="40000"/>
            <a:lumOff val="60000"/>
          </a:schemeClr>
        </a:solidFill>
        <a:ln>
          <a:solidFill>
            <a:schemeClr val="accent6">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247649</xdr:colOff>
      <xdr:row>10</xdr:row>
      <xdr:rowOff>476250</xdr:rowOff>
    </xdr:from>
    <xdr:to>
      <xdr:col>11</xdr:col>
      <xdr:colOff>9525</xdr:colOff>
      <xdr:row>12</xdr:row>
      <xdr:rowOff>38100</xdr:rowOff>
    </xdr:to>
    <xdr:sp macro="" textlink="">
      <xdr:nvSpPr>
        <xdr:cNvPr id="8" name="TextBox 7">
          <a:hlinkClick xmlns:r="http://schemas.openxmlformats.org/officeDocument/2006/relationships" r:id="rId4"/>
          <a:extLst>
            <a:ext uri="{FF2B5EF4-FFF2-40B4-BE49-F238E27FC236}">
              <a16:creationId xmlns:a16="http://schemas.microsoft.com/office/drawing/2014/main" id="{00000000-0008-0000-0000-000008000000}"/>
            </a:ext>
          </a:extLst>
        </xdr:cNvPr>
        <xdr:cNvSpPr txBox="1"/>
      </xdr:nvSpPr>
      <xdr:spPr>
        <a:xfrm>
          <a:off x="342899" y="3038475"/>
          <a:ext cx="6134101" cy="1333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latin typeface="Arial" panose="020B0604020202020204" pitchFamily="34" charset="0"/>
              <a:cs typeface="Arial" panose="020B0604020202020204" pitchFamily="34" charset="0"/>
            </a:rPr>
            <a:t>"Site specific development approval" is defined in the Highway Code (</a:t>
          </a:r>
          <a:r>
            <a:rPr lang="en-US" sz="1100">
              <a:solidFill>
                <a:srgbClr val="0070C0"/>
              </a:solidFill>
              <a:latin typeface="Arial" panose="020B0604020202020204" pitchFamily="34" charset="0"/>
              <a:cs typeface="Arial" panose="020B0604020202020204" pitchFamily="34" charset="0"/>
            </a:rPr>
            <a:t>605 ILCS 5/5-903 et seq.</a:t>
          </a:r>
          <a:r>
            <a:rPr lang="en-US" sz="1100">
              <a:latin typeface="Arial" panose="020B0604020202020204" pitchFamily="34" charset="0"/>
              <a:cs typeface="Arial" panose="020B0604020202020204" pitchFamily="34" charset="0"/>
            </a:rPr>
            <a:t>); documentation of site specific development approval is outlined in Section 2.2 of the Procedures Manual. The Impact Fee Schedule applicable to new development is based on the date of site specific development approval. The assessed impact fee shall not be greater than the impact fee calculated under the most current version of the Ordinance. This estimate is based on </a:t>
          </a:r>
          <a:r>
            <a:rPr lang="en-US" sz="1100">
              <a:solidFill>
                <a:srgbClr val="0070C0"/>
              </a:solidFill>
              <a:latin typeface="Arial" panose="020B0604020202020204" pitchFamily="34" charset="0"/>
              <a:cs typeface="Arial" panose="020B0604020202020204" pitchFamily="34" charset="0"/>
            </a:rPr>
            <a:t>Ordinance No. 22-27</a:t>
          </a:r>
          <a:r>
            <a:rPr lang="en-US" sz="1100">
              <a:latin typeface="Arial" panose="020B0604020202020204" pitchFamily="34" charset="0"/>
              <a:cs typeface="Arial" panose="020B0604020202020204" pitchFamily="34" charset="0"/>
            </a:rPr>
            <a:t> only. Please contact the Impact Fee Manager for information on a previously adopted ordinance.</a:t>
          </a:r>
        </a:p>
      </xdr:txBody>
    </xdr:sp>
    <xdr:clientData/>
  </xdr:twoCellAnchor>
  <xdr:twoCellAnchor>
    <xdr:from>
      <xdr:col>1</xdr:col>
      <xdr:colOff>266699</xdr:colOff>
      <xdr:row>11</xdr:row>
      <xdr:rowOff>1257300</xdr:rowOff>
    </xdr:from>
    <xdr:to>
      <xdr:col>11</xdr:col>
      <xdr:colOff>9525</xdr:colOff>
      <xdr:row>13</xdr:row>
      <xdr:rowOff>76200</xdr:rowOff>
    </xdr:to>
    <xdr:sp macro="" textlink="">
      <xdr:nvSpPr>
        <xdr:cNvPr id="9" name="TextBox 8">
          <a:extLst>
            <a:ext uri="{FF2B5EF4-FFF2-40B4-BE49-F238E27FC236}">
              <a16:creationId xmlns:a16="http://schemas.microsoft.com/office/drawing/2014/main" id="{00000000-0008-0000-0000-000009000000}"/>
            </a:ext>
          </a:extLst>
        </xdr:cNvPr>
        <xdr:cNvSpPr txBox="1"/>
      </xdr:nvSpPr>
      <xdr:spPr>
        <a:xfrm>
          <a:off x="361949" y="4267200"/>
          <a:ext cx="6115051" cy="4476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latin typeface="Arial" panose="020B0604020202020204" pitchFamily="34" charset="0"/>
              <a:cs typeface="Arial" panose="020B0604020202020204" pitchFamily="34" charset="0"/>
            </a:rPr>
            <a:t>To determine the Service Area, refer to the "Service Area Map" tab.</a:t>
          </a:r>
        </a:p>
      </xdr:txBody>
    </xdr:sp>
    <xdr:clientData/>
  </xdr:twoCellAnchor>
  <xdr:twoCellAnchor>
    <xdr:from>
      <xdr:col>1</xdr:col>
      <xdr:colOff>266700</xdr:colOff>
      <xdr:row>12</xdr:row>
      <xdr:rowOff>323851</xdr:rowOff>
    </xdr:from>
    <xdr:to>
      <xdr:col>11</xdr:col>
      <xdr:colOff>28575</xdr:colOff>
      <xdr:row>14</xdr:row>
      <xdr:rowOff>95251</xdr:rowOff>
    </xdr:to>
    <xdr:sp macro="" textlink="">
      <xdr:nvSpPr>
        <xdr:cNvPr id="10" name="TextBox 9">
          <a:extLst>
            <a:ext uri="{FF2B5EF4-FFF2-40B4-BE49-F238E27FC236}">
              <a16:creationId xmlns:a16="http://schemas.microsoft.com/office/drawing/2014/main" id="{00000000-0008-0000-0000-00000A000000}"/>
            </a:ext>
          </a:extLst>
        </xdr:cNvPr>
        <xdr:cNvSpPr txBox="1"/>
      </xdr:nvSpPr>
      <xdr:spPr>
        <a:xfrm>
          <a:off x="361950" y="4543426"/>
          <a:ext cx="6134100" cy="8953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latin typeface="Arial" panose="020B0604020202020204" pitchFamily="34" charset="0"/>
              <a:cs typeface="Arial" panose="020B0604020202020204" pitchFamily="34" charset="0"/>
            </a:rPr>
            <a:t>The principle building use categories are defined in the Institute of Transportation Engineers (ITE) Trip Generation Manual, 11th Edition. For more information on the applicable land use for the new development, please contact the Impact Fee Manager (see contact information below).</a:t>
          </a:r>
        </a:p>
      </xdr:txBody>
    </xdr:sp>
    <xdr:clientData/>
  </xdr:twoCellAnchor>
  <xdr:twoCellAnchor>
    <xdr:from>
      <xdr:col>1</xdr:col>
      <xdr:colOff>228600</xdr:colOff>
      <xdr:row>13</xdr:row>
      <xdr:rowOff>733425</xdr:rowOff>
    </xdr:from>
    <xdr:to>
      <xdr:col>10</xdr:col>
      <xdr:colOff>1552575</xdr:colOff>
      <xdr:row>14</xdr:row>
      <xdr:rowOff>904875</xdr:rowOff>
    </xdr:to>
    <xdr:sp macro="" textlink="">
      <xdr:nvSpPr>
        <xdr:cNvPr id="11" name="TextBox 10">
          <a:extLst>
            <a:ext uri="{FF2B5EF4-FFF2-40B4-BE49-F238E27FC236}">
              <a16:creationId xmlns:a16="http://schemas.microsoft.com/office/drawing/2014/main" id="{00000000-0008-0000-0000-00000B000000}"/>
            </a:ext>
          </a:extLst>
        </xdr:cNvPr>
        <xdr:cNvSpPr txBox="1"/>
      </xdr:nvSpPr>
      <xdr:spPr>
        <a:xfrm>
          <a:off x="323850" y="5419725"/>
          <a:ext cx="6124575" cy="923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latin typeface="Arial" panose="020B0604020202020204" pitchFamily="34" charset="0"/>
              <a:cs typeface="Arial" panose="020B0604020202020204" pitchFamily="34" charset="0"/>
            </a:rPr>
            <a:t>Number of impact units is a measure of the size of the new development. For residential new  development, the impact unit is the number of dwelling units. For non-residential new development, the impact unit is generally a multiple of the number of gross square feet of the building(s) in the new development. For example, a 24,000 square-foot office building would contain 24 impact units (24,000 / 1,000 = 24).</a:t>
          </a:r>
        </a:p>
      </xdr:txBody>
    </xdr:sp>
    <xdr:clientData/>
  </xdr:twoCellAnchor>
  <xdr:twoCellAnchor>
    <xdr:from>
      <xdr:col>1</xdr:col>
      <xdr:colOff>228600</xdr:colOff>
      <xdr:row>14</xdr:row>
      <xdr:rowOff>962026</xdr:rowOff>
    </xdr:from>
    <xdr:to>
      <xdr:col>10</xdr:col>
      <xdr:colOff>1562099</xdr:colOff>
      <xdr:row>16</xdr:row>
      <xdr:rowOff>133350</xdr:rowOff>
    </xdr:to>
    <xdr:sp macro="" textlink="">
      <xdr:nvSpPr>
        <xdr:cNvPr id="12" name="TextBox 11">
          <a:extLst>
            <a:ext uri="{FF2B5EF4-FFF2-40B4-BE49-F238E27FC236}">
              <a16:creationId xmlns:a16="http://schemas.microsoft.com/office/drawing/2014/main" id="{00000000-0008-0000-0000-00000C000000}"/>
            </a:ext>
          </a:extLst>
        </xdr:cNvPr>
        <xdr:cNvSpPr txBox="1"/>
      </xdr:nvSpPr>
      <xdr:spPr>
        <a:xfrm>
          <a:off x="323850" y="6600826"/>
          <a:ext cx="6134099" cy="7905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latin typeface="Arial" panose="020B0604020202020204" pitchFamily="34" charset="0"/>
              <a:cs typeface="Arial" panose="020B0604020202020204" pitchFamily="34" charset="0"/>
            </a:rPr>
            <a:t>The impact fee estimate does not calculate applicable discounts and credits (if any). For more information on discounts and credits, please contact the Impact Fee Manager (see below).</a:t>
          </a:r>
        </a:p>
      </xdr:txBody>
    </xdr:sp>
    <xdr:clientData/>
  </xdr:twoCellAnchor>
  <xdr:twoCellAnchor>
    <xdr:from>
      <xdr:col>1</xdr:col>
      <xdr:colOff>228600</xdr:colOff>
      <xdr:row>15</xdr:row>
      <xdr:rowOff>495299</xdr:rowOff>
    </xdr:from>
    <xdr:to>
      <xdr:col>10</xdr:col>
      <xdr:colOff>1562100</xdr:colOff>
      <xdr:row>17</xdr:row>
      <xdr:rowOff>9524</xdr:rowOff>
    </xdr:to>
    <xdr:sp macro="" textlink="">
      <xdr:nvSpPr>
        <xdr:cNvPr id="13" name="TextBox 12">
          <a:extLst>
            <a:ext uri="{FF2B5EF4-FFF2-40B4-BE49-F238E27FC236}">
              <a16:creationId xmlns:a16="http://schemas.microsoft.com/office/drawing/2014/main" id="{00000000-0008-0000-0000-00000D000000}"/>
            </a:ext>
          </a:extLst>
        </xdr:cNvPr>
        <xdr:cNvSpPr txBox="1"/>
      </xdr:nvSpPr>
      <xdr:spPr>
        <a:xfrm>
          <a:off x="323850" y="6762749"/>
          <a:ext cx="6134100" cy="6762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latin typeface="Arial" panose="020B0604020202020204" pitchFamily="34" charset="0"/>
              <a:cs typeface="Arial" panose="020B0604020202020204" pitchFamily="34" charset="0"/>
            </a:rPr>
            <a:t>If the land use category and principle building use do not closely match the proposed development, a Simplified Individual Assessment may provide a closer match.  Contact the Impact Fee Manager for more information.</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50400</xdr:colOff>
      <xdr:row>1</xdr:row>
      <xdr:rowOff>66675</xdr:rowOff>
    </xdr:from>
    <xdr:to>
      <xdr:col>1</xdr:col>
      <xdr:colOff>1511699</xdr:colOff>
      <xdr:row>5</xdr:row>
      <xdr:rowOff>161925</xdr:rowOff>
    </xdr:to>
    <xdr:pic>
      <xdr:nvPicPr>
        <xdr:cNvPr id="2" name="Picture 3">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bwMode="auto">
        <a:xfrm>
          <a:off x="202800" y="66675"/>
          <a:ext cx="1461299"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1555750</xdr:colOff>
      <xdr:row>5</xdr:row>
      <xdr:rowOff>7285</xdr:rowOff>
    </xdr:from>
    <xdr:to>
      <xdr:col>8</xdr:col>
      <xdr:colOff>4111625</xdr:colOff>
      <xdr:row>7</xdr:row>
      <xdr:rowOff>57150</xdr:rowOff>
    </xdr:to>
    <xdr:sp macro="" textlink="">
      <xdr:nvSpPr>
        <xdr:cNvPr id="3" name="TextBox 2">
          <a:hlinkClick xmlns:r="http://schemas.openxmlformats.org/officeDocument/2006/relationships" r:id="rId2"/>
          <a:extLst>
            <a:ext uri="{FF2B5EF4-FFF2-40B4-BE49-F238E27FC236}">
              <a16:creationId xmlns:a16="http://schemas.microsoft.com/office/drawing/2014/main" id="{00000000-0008-0000-0100-000003000000}"/>
            </a:ext>
          </a:extLst>
        </xdr:cNvPr>
        <xdr:cNvSpPr txBox="1"/>
      </xdr:nvSpPr>
      <xdr:spPr>
        <a:xfrm>
          <a:off x="1714500" y="991535"/>
          <a:ext cx="9969500" cy="653115"/>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p>
          <a:pPr algn="l"/>
          <a:r>
            <a:rPr lang="en-US" sz="1100" b="1" i="1">
              <a:latin typeface="Arial" panose="020B0604020202020204" pitchFamily="34" charset="0"/>
              <a:cs typeface="Arial" panose="020B0604020202020204" pitchFamily="34" charset="0"/>
            </a:rPr>
            <a:t>This</a:t>
          </a:r>
          <a:r>
            <a:rPr lang="en-US" sz="1100" b="1" i="1" baseline="0">
              <a:latin typeface="Arial" panose="020B0604020202020204" pitchFamily="34" charset="0"/>
              <a:cs typeface="Arial" panose="020B0604020202020204" pitchFamily="34" charset="0"/>
            </a:rPr>
            <a:t> worksheet is intended for estimation purposes only. The actual road impact fee will be determined by the KDOT Impact Fee Manager upon submittal of a complete </a:t>
          </a:r>
          <a:r>
            <a:rPr lang="en-US" sz="1100" b="1" i="1" baseline="0">
              <a:solidFill>
                <a:srgbClr val="0070C0"/>
              </a:solidFill>
              <a:latin typeface="Arial" panose="020B0604020202020204" pitchFamily="34" charset="0"/>
              <a:cs typeface="Arial" panose="020B0604020202020204" pitchFamily="34" charset="0"/>
            </a:rPr>
            <a:t>Road Impact Fee Application</a:t>
          </a:r>
          <a:r>
            <a:rPr lang="en-US" sz="1100" b="1" i="1" baseline="0">
              <a:solidFill>
                <a:sysClr val="windowText" lastClr="000000"/>
              </a:solidFill>
              <a:latin typeface="Arial" panose="020B0604020202020204" pitchFamily="34" charset="0"/>
              <a:cs typeface="Arial" panose="020B0604020202020204" pitchFamily="34" charset="0"/>
            </a:rPr>
            <a:t>. </a:t>
          </a:r>
          <a:r>
            <a:rPr lang="en-US" sz="1100" b="1" i="1" baseline="0">
              <a:solidFill>
                <a:schemeClr val="dk1"/>
              </a:solidFill>
              <a:effectLst/>
              <a:latin typeface="Arial" panose="020B0604020202020204" pitchFamily="34" charset="0"/>
              <a:ea typeface="+mn-ea"/>
              <a:cs typeface="Arial" panose="020B0604020202020204" pitchFamily="34" charset="0"/>
            </a:rPr>
            <a:t>DO NOT SUBMIT PAYMENT. </a:t>
          </a:r>
          <a:r>
            <a:rPr lang="en-US" sz="1100" b="1" i="1" baseline="0">
              <a:latin typeface="Arial" panose="020B0604020202020204" pitchFamily="34" charset="0"/>
              <a:cs typeface="Arial" panose="020B0604020202020204" pitchFamily="34" charset="0"/>
            </a:rPr>
            <a:t>A Notice of Assessment must be issued by KDOT prior to issuance of payment.</a:t>
          </a:r>
          <a:endParaRPr lang="en-US" sz="1100" b="1" i="1">
            <a:latin typeface="Arial" panose="020B0604020202020204" pitchFamily="34" charset="0"/>
            <a:cs typeface="Arial" panose="020B0604020202020204" pitchFamily="34" charset="0"/>
          </a:endParaRPr>
        </a:p>
      </xdr:txBody>
    </xdr:sp>
    <xdr:clientData/>
  </xdr:twoCellAnchor>
  <xdr:oneCellAnchor>
    <xdr:from>
      <xdr:col>0</xdr:col>
      <xdr:colOff>0</xdr:colOff>
      <xdr:row>40</xdr:row>
      <xdr:rowOff>4260</xdr:rowOff>
    </xdr:from>
    <xdr:ext cx="11779250" cy="937629"/>
    <xdr:sp macro="" textlink="">
      <xdr:nvSpPr>
        <xdr:cNvPr id="6" name="Rectangle 5">
          <a:extLst>
            <a:ext uri="{FF2B5EF4-FFF2-40B4-BE49-F238E27FC236}">
              <a16:creationId xmlns:a16="http://schemas.microsoft.com/office/drawing/2014/main" id="{00000000-0008-0000-0100-000006000000}"/>
            </a:ext>
          </a:extLst>
        </xdr:cNvPr>
        <xdr:cNvSpPr/>
      </xdr:nvSpPr>
      <xdr:spPr>
        <a:xfrm>
          <a:off x="0" y="11434260"/>
          <a:ext cx="11779250" cy="937629"/>
        </a:xfrm>
        <a:prstGeom prst="rect">
          <a:avLst/>
        </a:prstGeom>
        <a:noFill/>
      </xdr:spPr>
      <xdr:txBody>
        <a:bodyPr wrap="square" lIns="91440" tIns="45720" rIns="91440" bIns="45720">
          <a:spAutoFit/>
        </a:bodyPr>
        <a:lstStyle/>
        <a:p>
          <a:pPr algn="ctr"/>
          <a:r>
            <a:rPr lang="en-US" sz="5400" b="0" cap="none" spc="0">
              <a:ln w="0"/>
              <a:solidFill>
                <a:schemeClr val="tx2"/>
              </a:solidFill>
              <a:effectLst>
                <a:outerShdw blurRad="38100" dist="25400" dir="5400000" algn="ctr" rotWithShape="0">
                  <a:srgbClr val="6E747A">
                    <a:alpha val="43000"/>
                  </a:srgbClr>
                </a:outerShdw>
              </a:effectLst>
            </a:rPr>
            <a:t>DRAFT FOR PLANNING PURPOSES ONLY</a:t>
          </a:r>
        </a:p>
      </xdr:txBody>
    </xdr:sp>
    <xdr:clientData/>
  </xdr:oneCellAnchor>
</xdr:wsDr>
</file>

<file path=xl/drawings/drawing3.xml><?xml version="1.0" encoding="utf-8"?>
<xdr:wsDr xmlns:xdr="http://schemas.openxmlformats.org/drawingml/2006/spreadsheetDrawing" xmlns:a="http://schemas.openxmlformats.org/drawingml/2006/main">
  <xdr:twoCellAnchor editAs="oneCell">
    <xdr:from>
      <xdr:col>1</xdr:col>
      <xdr:colOff>66675</xdr:colOff>
      <xdr:row>0</xdr:row>
      <xdr:rowOff>0</xdr:rowOff>
    </xdr:from>
    <xdr:to>
      <xdr:col>4</xdr:col>
      <xdr:colOff>575474</xdr:colOff>
      <xdr:row>3</xdr:row>
      <xdr:rowOff>22622</xdr:rowOff>
    </xdr:to>
    <xdr:pic>
      <xdr:nvPicPr>
        <xdr:cNvPr id="10" name="Picture 3">
          <a:extLst>
            <a:ext uri="{FF2B5EF4-FFF2-40B4-BE49-F238E27FC236}">
              <a16:creationId xmlns:a16="http://schemas.microsoft.com/office/drawing/2014/main" id="{00000000-0008-0000-0300-00000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bwMode="auto">
        <a:xfrm>
          <a:off x="219075" y="76200"/>
          <a:ext cx="1461299"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147106</xdr:colOff>
      <xdr:row>31</xdr:row>
      <xdr:rowOff>169333</xdr:rowOff>
    </xdr:from>
    <xdr:to>
      <xdr:col>3</xdr:col>
      <xdr:colOff>4231</xdr:colOff>
      <xdr:row>32</xdr:row>
      <xdr:rowOff>157426</xdr:rowOff>
    </xdr:to>
    <xdr:pic>
      <xdr:nvPicPr>
        <xdr:cNvPr id="7" name="Graphic 6" descr="Checkmark with solid fill">
          <a:extLst>
            <a:ext uri="{FF2B5EF4-FFF2-40B4-BE49-F238E27FC236}">
              <a16:creationId xmlns:a16="http://schemas.microsoft.com/office/drawing/2014/main" id="{00000000-0008-0000-03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681564" y="10355791"/>
          <a:ext cx="238125" cy="238125"/>
        </a:xfrm>
        <a:prstGeom prst="rect">
          <a:avLst/>
        </a:prstGeom>
      </xdr:spPr>
    </xdr:pic>
    <xdr:clientData/>
  </xdr:twoCellAnchor>
  <xdr:twoCellAnchor editAs="oneCell">
    <xdr:from>
      <xdr:col>2</xdr:col>
      <xdr:colOff>140759</xdr:colOff>
      <xdr:row>14</xdr:row>
      <xdr:rowOff>196838</xdr:rowOff>
    </xdr:from>
    <xdr:to>
      <xdr:col>3</xdr:col>
      <xdr:colOff>1852</xdr:colOff>
      <xdr:row>15</xdr:row>
      <xdr:rowOff>223298</xdr:rowOff>
    </xdr:to>
    <xdr:pic>
      <xdr:nvPicPr>
        <xdr:cNvPr id="25" name="Graphic 24" descr="Checkmark with solid fill">
          <a:extLst>
            <a:ext uri="{FF2B5EF4-FFF2-40B4-BE49-F238E27FC236}">
              <a16:creationId xmlns:a16="http://schemas.microsoft.com/office/drawing/2014/main" id="{00000000-0008-0000-0300-000019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675217" y="4647130"/>
          <a:ext cx="238125" cy="238125"/>
        </a:xfrm>
        <a:prstGeom prst="rect">
          <a:avLst/>
        </a:prstGeom>
      </xdr:spPr>
    </xdr:pic>
    <xdr:clientData/>
  </xdr:twoCellAnchor>
  <xdr:oneCellAnchor>
    <xdr:from>
      <xdr:col>2</xdr:col>
      <xdr:colOff>152400</xdr:colOff>
      <xdr:row>41</xdr:row>
      <xdr:rowOff>190500</xdr:rowOff>
    </xdr:from>
    <xdr:ext cx="238125" cy="238125"/>
    <xdr:pic>
      <xdr:nvPicPr>
        <xdr:cNvPr id="26" name="Graphic 25" descr="Checkmark with solid fill">
          <a:extLst>
            <a:ext uri="{FF2B5EF4-FFF2-40B4-BE49-F238E27FC236}">
              <a16:creationId xmlns:a16="http://schemas.microsoft.com/office/drawing/2014/main" id="{00000000-0008-0000-0300-00001A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686858" y="13615458"/>
          <a:ext cx="238125" cy="238125"/>
        </a:xfrm>
        <a:prstGeom prst="rect">
          <a:avLst/>
        </a:prstGeom>
      </xdr:spPr>
    </xdr:pic>
    <xdr:clientData/>
  </xdr:oneCellAnchor>
  <xdr:oneCellAnchor>
    <xdr:from>
      <xdr:col>2</xdr:col>
      <xdr:colOff>141816</xdr:colOff>
      <xdr:row>33</xdr:row>
      <xdr:rowOff>179921</xdr:rowOff>
    </xdr:from>
    <xdr:ext cx="238125" cy="238125"/>
    <xdr:pic>
      <xdr:nvPicPr>
        <xdr:cNvPr id="49" name="Graphic 48" descr="Checkmark with solid fill">
          <a:extLst>
            <a:ext uri="{FF2B5EF4-FFF2-40B4-BE49-F238E27FC236}">
              <a16:creationId xmlns:a16="http://schemas.microsoft.com/office/drawing/2014/main" id="{00000000-0008-0000-0300-000031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676274" y="10985504"/>
          <a:ext cx="238125" cy="238125"/>
        </a:xfrm>
        <a:prstGeom prst="rect">
          <a:avLst/>
        </a:prstGeom>
      </xdr:spPr>
    </xdr:pic>
    <xdr:clientData/>
  </xdr:oneCellAnchor>
  <xdr:oneCellAnchor>
    <xdr:from>
      <xdr:col>2</xdr:col>
      <xdr:colOff>152399</xdr:colOff>
      <xdr:row>34</xdr:row>
      <xdr:rowOff>412752</xdr:rowOff>
    </xdr:from>
    <xdr:ext cx="238125" cy="238125"/>
    <xdr:pic>
      <xdr:nvPicPr>
        <xdr:cNvPr id="50" name="Graphic 49" descr="Checkmark with solid fill">
          <a:extLst>
            <a:ext uri="{FF2B5EF4-FFF2-40B4-BE49-F238E27FC236}">
              <a16:creationId xmlns:a16="http://schemas.microsoft.com/office/drawing/2014/main" id="{00000000-0008-0000-0300-000032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686857" y="11408835"/>
          <a:ext cx="238125" cy="238125"/>
        </a:xfrm>
        <a:prstGeom prst="rect">
          <a:avLst/>
        </a:prstGeom>
      </xdr:spPr>
    </xdr:pic>
    <xdr:clientData/>
  </xdr:oneCellAnchor>
  <xdr:oneCellAnchor>
    <xdr:from>
      <xdr:col>2</xdr:col>
      <xdr:colOff>152400</xdr:colOff>
      <xdr:row>49</xdr:row>
      <xdr:rowOff>190500</xdr:rowOff>
    </xdr:from>
    <xdr:ext cx="238125" cy="238125"/>
    <xdr:pic>
      <xdr:nvPicPr>
        <xdr:cNvPr id="51" name="Graphic 50" descr="Checkmark with solid fill">
          <a:extLst>
            <a:ext uri="{FF2B5EF4-FFF2-40B4-BE49-F238E27FC236}">
              <a16:creationId xmlns:a16="http://schemas.microsoft.com/office/drawing/2014/main" id="{00000000-0008-0000-0300-000033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686858" y="13784792"/>
          <a:ext cx="238125" cy="238125"/>
        </a:xfrm>
        <a:prstGeom prst="rect">
          <a:avLst/>
        </a:prstGeom>
      </xdr:spPr>
    </xdr:pic>
    <xdr:clientData/>
  </xdr:oneCellAnchor>
  <xdr:oneCellAnchor>
    <xdr:from>
      <xdr:col>2</xdr:col>
      <xdr:colOff>152400</xdr:colOff>
      <xdr:row>50</xdr:row>
      <xdr:rowOff>418041</xdr:rowOff>
    </xdr:from>
    <xdr:ext cx="238125" cy="238125"/>
    <xdr:pic>
      <xdr:nvPicPr>
        <xdr:cNvPr id="53" name="Graphic 52" descr="Checkmark with solid fill">
          <a:extLst>
            <a:ext uri="{FF2B5EF4-FFF2-40B4-BE49-F238E27FC236}">
              <a16:creationId xmlns:a16="http://schemas.microsoft.com/office/drawing/2014/main" id="{00000000-0008-0000-0300-000035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686858" y="16631708"/>
          <a:ext cx="238125" cy="238125"/>
        </a:xfrm>
        <a:prstGeom prst="rect">
          <a:avLst/>
        </a:prstGeom>
      </xdr:spPr>
    </xdr:pic>
    <xdr:clientData/>
  </xdr:oneCellAnchor>
  <xdr:oneCellAnchor>
    <xdr:from>
      <xdr:col>2</xdr:col>
      <xdr:colOff>151078</xdr:colOff>
      <xdr:row>60</xdr:row>
      <xdr:rowOff>13241</xdr:rowOff>
    </xdr:from>
    <xdr:ext cx="238125" cy="238125"/>
    <xdr:pic>
      <xdr:nvPicPr>
        <xdr:cNvPr id="61" name="Graphic 60" descr="Checkmark with solid fill">
          <a:extLst>
            <a:ext uri="{FF2B5EF4-FFF2-40B4-BE49-F238E27FC236}">
              <a16:creationId xmlns:a16="http://schemas.microsoft.com/office/drawing/2014/main" id="{00000000-0008-0000-0300-00003D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676937" y="19946288"/>
          <a:ext cx="238125" cy="238125"/>
        </a:xfrm>
        <a:prstGeom prst="rect">
          <a:avLst/>
        </a:prstGeom>
      </xdr:spPr>
    </xdr:pic>
    <xdr:clientData/>
  </xdr:oneCellAnchor>
  <xdr:oneCellAnchor>
    <xdr:from>
      <xdr:col>2</xdr:col>
      <xdr:colOff>152400</xdr:colOff>
      <xdr:row>68</xdr:row>
      <xdr:rowOff>190500</xdr:rowOff>
    </xdr:from>
    <xdr:ext cx="238125" cy="238125"/>
    <xdr:pic>
      <xdr:nvPicPr>
        <xdr:cNvPr id="62" name="Graphic 61" descr="Checkmark with solid fill">
          <a:extLst>
            <a:ext uri="{FF2B5EF4-FFF2-40B4-BE49-F238E27FC236}">
              <a16:creationId xmlns:a16="http://schemas.microsoft.com/office/drawing/2014/main" id="{00000000-0008-0000-0300-00003E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678259" y="16184563"/>
          <a:ext cx="238125" cy="238125"/>
        </a:xfrm>
        <a:prstGeom prst="rect">
          <a:avLst/>
        </a:prstGeom>
      </xdr:spPr>
    </xdr:pic>
    <xdr:clientData/>
  </xdr:oneCellAnchor>
  <xdr:oneCellAnchor>
    <xdr:from>
      <xdr:col>2</xdr:col>
      <xdr:colOff>152400</xdr:colOff>
      <xdr:row>69</xdr:row>
      <xdr:rowOff>418041</xdr:rowOff>
    </xdr:from>
    <xdr:ext cx="238125" cy="238125"/>
    <xdr:pic>
      <xdr:nvPicPr>
        <xdr:cNvPr id="63" name="Graphic 62" descr="Checkmark with solid fill">
          <a:extLst>
            <a:ext uri="{FF2B5EF4-FFF2-40B4-BE49-F238E27FC236}">
              <a16:creationId xmlns:a16="http://schemas.microsoft.com/office/drawing/2014/main" id="{00000000-0008-0000-0300-00003F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678259" y="16400991"/>
          <a:ext cx="238125" cy="238125"/>
        </a:xfrm>
        <a:prstGeom prst="rect">
          <a:avLst/>
        </a:prstGeom>
      </xdr:spPr>
    </xdr:pic>
    <xdr:clientData/>
  </xdr:oneCellAnchor>
  <xdr:oneCellAnchor>
    <xdr:from>
      <xdr:col>2</xdr:col>
      <xdr:colOff>152400</xdr:colOff>
      <xdr:row>70</xdr:row>
      <xdr:rowOff>418041</xdr:rowOff>
    </xdr:from>
    <xdr:ext cx="238125" cy="238125"/>
    <xdr:pic>
      <xdr:nvPicPr>
        <xdr:cNvPr id="64" name="Graphic 63" descr="Checkmark with solid fill">
          <a:extLst>
            <a:ext uri="{FF2B5EF4-FFF2-40B4-BE49-F238E27FC236}">
              <a16:creationId xmlns:a16="http://schemas.microsoft.com/office/drawing/2014/main" id="{00000000-0008-0000-0300-000040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678259" y="23068491"/>
          <a:ext cx="238125" cy="238125"/>
        </a:xfrm>
        <a:prstGeom prst="rect">
          <a:avLst/>
        </a:prstGeom>
      </xdr:spPr>
    </xdr:pic>
    <xdr:clientData/>
  </xdr:oneCellAnchor>
  <mc:AlternateContent xmlns:mc="http://schemas.openxmlformats.org/markup-compatibility/2006">
    <mc:Choice xmlns:a14="http://schemas.microsoft.com/office/drawing/2010/main" Requires="a14">
      <xdr:twoCellAnchor editAs="oneCell">
        <xdr:from>
          <xdr:col>2</xdr:col>
          <xdr:colOff>28575</xdr:colOff>
          <xdr:row>9</xdr:row>
          <xdr:rowOff>57150</xdr:rowOff>
        </xdr:from>
        <xdr:to>
          <xdr:col>2</xdr:col>
          <xdr:colOff>323850</xdr:colOff>
          <xdr:row>10</xdr:row>
          <xdr:rowOff>38100</xdr:rowOff>
        </xdr:to>
        <xdr:sp macro="" textlink="">
          <xdr:nvSpPr>
            <xdr:cNvPr id="3074" name="Check Box 2" hidden="1">
              <a:extLst>
                <a:ext uri="{63B3BB69-23CF-44E3-9099-C40C66FF867C}">
                  <a14:compatExt spid="_x0000_s3074"/>
                </a:ext>
                <a:ext uri="{FF2B5EF4-FFF2-40B4-BE49-F238E27FC236}">
                  <a16:creationId xmlns:a16="http://schemas.microsoft.com/office/drawing/2014/main" id="{00000000-0008-0000-0300-00000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10</xdr:row>
          <xdr:rowOff>57150</xdr:rowOff>
        </xdr:from>
        <xdr:to>
          <xdr:col>2</xdr:col>
          <xdr:colOff>323850</xdr:colOff>
          <xdr:row>11</xdr:row>
          <xdr:rowOff>38100</xdr:rowOff>
        </xdr:to>
        <xdr:sp macro="" textlink="">
          <xdr:nvSpPr>
            <xdr:cNvPr id="3075" name="Check Box 3" hidden="1">
              <a:extLst>
                <a:ext uri="{63B3BB69-23CF-44E3-9099-C40C66FF867C}">
                  <a14:compatExt spid="_x0000_s3075"/>
                </a:ext>
                <a:ext uri="{FF2B5EF4-FFF2-40B4-BE49-F238E27FC236}">
                  <a16:creationId xmlns:a16="http://schemas.microsoft.com/office/drawing/2014/main" id="{00000000-0008-0000-0300-00000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11</xdr:row>
          <xdr:rowOff>57150</xdr:rowOff>
        </xdr:from>
        <xdr:to>
          <xdr:col>2</xdr:col>
          <xdr:colOff>323850</xdr:colOff>
          <xdr:row>12</xdr:row>
          <xdr:rowOff>38100</xdr:rowOff>
        </xdr:to>
        <xdr:sp macro="" textlink="">
          <xdr:nvSpPr>
            <xdr:cNvPr id="3076" name="Check Box 4" hidden="1">
              <a:extLst>
                <a:ext uri="{63B3BB69-23CF-44E3-9099-C40C66FF867C}">
                  <a14:compatExt spid="_x0000_s3076"/>
                </a:ext>
                <a:ext uri="{FF2B5EF4-FFF2-40B4-BE49-F238E27FC236}">
                  <a16:creationId xmlns:a16="http://schemas.microsoft.com/office/drawing/2014/main" id="{00000000-0008-0000-0300-00000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12</xdr:row>
          <xdr:rowOff>57150</xdr:rowOff>
        </xdr:from>
        <xdr:to>
          <xdr:col>2</xdr:col>
          <xdr:colOff>323850</xdr:colOff>
          <xdr:row>12</xdr:row>
          <xdr:rowOff>266700</xdr:rowOff>
        </xdr:to>
        <xdr:sp macro="" textlink="">
          <xdr:nvSpPr>
            <xdr:cNvPr id="3077" name="Check Box 5" hidden="1">
              <a:extLst>
                <a:ext uri="{63B3BB69-23CF-44E3-9099-C40C66FF867C}">
                  <a14:compatExt spid="_x0000_s3077"/>
                </a:ext>
                <a:ext uri="{FF2B5EF4-FFF2-40B4-BE49-F238E27FC236}">
                  <a16:creationId xmlns:a16="http://schemas.microsoft.com/office/drawing/2014/main" id="{00000000-0008-0000-0300-00000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19</xdr:row>
          <xdr:rowOff>57150</xdr:rowOff>
        </xdr:from>
        <xdr:to>
          <xdr:col>2</xdr:col>
          <xdr:colOff>323850</xdr:colOff>
          <xdr:row>19</xdr:row>
          <xdr:rowOff>266700</xdr:rowOff>
        </xdr:to>
        <xdr:sp macro="" textlink="">
          <xdr:nvSpPr>
            <xdr:cNvPr id="3080" name="Check Box 8" hidden="1">
              <a:extLst>
                <a:ext uri="{63B3BB69-23CF-44E3-9099-C40C66FF867C}">
                  <a14:compatExt spid="_x0000_s3080"/>
                </a:ext>
                <a:ext uri="{FF2B5EF4-FFF2-40B4-BE49-F238E27FC236}">
                  <a16:creationId xmlns:a16="http://schemas.microsoft.com/office/drawing/2014/main" id="{00000000-0008-0000-0300-00000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20</xdr:row>
          <xdr:rowOff>57150</xdr:rowOff>
        </xdr:from>
        <xdr:to>
          <xdr:col>4</xdr:col>
          <xdr:colOff>133350</xdr:colOff>
          <xdr:row>21</xdr:row>
          <xdr:rowOff>19050</xdr:rowOff>
        </xdr:to>
        <xdr:sp macro="" textlink="">
          <xdr:nvSpPr>
            <xdr:cNvPr id="3081" name="Check Box 9" hidden="1">
              <a:extLst>
                <a:ext uri="{63B3BB69-23CF-44E3-9099-C40C66FF867C}">
                  <a14:compatExt spid="_x0000_s3081"/>
                </a:ext>
                <a:ext uri="{FF2B5EF4-FFF2-40B4-BE49-F238E27FC236}">
                  <a16:creationId xmlns:a16="http://schemas.microsoft.com/office/drawing/2014/main" id="{00000000-0008-0000-0300-00000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21</xdr:row>
          <xdr:rowOff>57150</xdr:rowOff>
        </xdr:from>
        <xdr:to>
          <xdr:col>4</xdr:col>
          <xdr:colOff>133350</xdr:colOff>
          <xdr:row>22</xdr:row>
          <xdr:rowOff>19050</xdr:rowOff>
        </xdr:to>
        <xdr:sp macro="" textlink="">
          <xdr:nvSpPr>
            <xdr:cNvPr id="3082" name="Check Box 10" hidden="1">
              <a:extLst>
                <a:ext uri="{63B3BB69-23CF-44E3-9099-C40C66FF867C}">
                  <a14:compatExt spid="_x0000_s3082"/>
                </a:ext>
                <a:ext uri="{FF2B5EF4-FFF2-40B4-BE49-F238E27FC236}">
                  <a16:creationId xmlns:a16="http://schemas.microsoft.com/office/drawing/2014/main" id="{00000000-0008-0000-0300-00000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22</xdr:row>
          <xdr:rowOff>57150</xdr:rowOff>
        </xdr:from>
        <xdr:to>
          <xdr:col>4</xdr:col>
          <xdr:colOff>133350</xdr:colOff>
          <xdr:row>23</xdr:row>
          <xdr:rowOff>19050</xdr:rowOff>
        </xdr:to>
        <xdr:sp macro="" textlink="">
          <xdr:nvSpPr>
            <xdr:cNvPr id="3083" name="Check Box 11" hidden="1">
              <a:extLst>
                <a:ext uri="{63B3BB69-23CF-44E3-9099-C40C66FF867C}">
                  <a14:compatExt spid="_x0000_s3083"/>
                </a:ext>
                <a:ext uri="{FF2B5EF4-FFF2-40B4-BE49-F238E27FC236}">
                  <a16:creationId xmlns:a16="http://schemas.microsoft.com/office/drawing/2014/main" id="{00000000-0008-0000-0300-00000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20</xdr:row>
          <xdr:rowOff>57150</xdr:rowOff>
        </xdr:from>
        <xdr:to>
          <xdr:col>6</xdr:col>
          <xdr:colOff>133350</xdr:colOff>
          <xdr:row>21</xdr:row>
          <xdr:rowOff>19050</xdr:rowOff>
        </xdr:to>
        <xdr:sp macro="" textlink="">
          <xdr:nvSpPr>
            <xdr:cNvPr id="3084" name="Check Box 12" hidden="1">
              <a:extLst>
                <a:ext uri="{63B3BB69-23CF-44E3-9099-C40C66FF867C}">
                  <a14:compatExt spid="_x0000_s3084"/>
                </a:ext>
                <a:ext uri="{FF2B5EF4-FFF2-40B4-BE49-F238E27FC236}">
                  <a16:creationId xmlns:a16="http://schemas.microsoft.com/office/drawing/2014/main" id="{00000000-0008-0000-0300-00000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21</xdr:row>
          <xdr:rowOff>57150</xdr:rowOff>
        </xdr:from>
        <xdr:to>
          <xdr:col>6</xdr:col>
          <xdr:colOff>133350</xdr:colOff>
          <xdr:row>22</xdr:row>
          <xdr:rowOff>19050</xdr:rowOff>
        </xdr:to>
        <xdr:sp macro="" textlink="">
          <xdr:nvSpPr>
            <xdr:cNvPr id="3085" name="Check Box 13" hidden="1">
              <a:extLst>
                <a:ext uri="{63B3BB69-23CF-44E3-9099-C40C66FF867C}">
                  <a14:compatExt spid="_x0000_s3085"/>
                </a:ext>
                <a:ext uri="{FF2B5EF4-FFF2-40B4-BE49-F238E27FC236}">
                  <a16:creationId xmlns:a16="http://schemas.microsoft.com/office/drawing/2014/main" id="{00000000-0008-0000-0300-00000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22</xdr:row>
          <xdr:rowOff>57150</xdr:rowOff>
        </xdr:from>
        <xdr:to>
          <xdr:col>6</xdr:col>
          <xdr:colOff>133350</xdr:colOff>
          <xdr:row>23</xdr:row>
          <xdr:rowOff>19050</xdr:rowOff>
        </xdr:to>
        <xdr:sp macro="" textlink="">
          <xdr:nvSpPr>
            <xdr:cNvPr id="3086" name="Check Box 14" hidden="1">
              <a:extLst>
                <a:ext uri="{63B3BB69-23CF-44E3-9099-C40C66FF867C}">
                  <a14:compatExt spid="_x0000_s3086"/>
                </a:ext>
                <a:ext uri="{FF2B5EF4-FFF2-40B4-BE49-F238E27FC236}">
                  <a16:creationId xmlns:a16="http://schemas.microsoft.com/office/drawing/2014/main" id="{00000000-0008-0000-0300-00000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20</xdr:row>
          <xdr:rowOff>57150</xdr:rowOff>
        </xdr:from>
        <xdr:to>
          <xdr:col>8</xdr:col>
          <xdr:colOff>133350</xdr:colOff>
          <xdr:row>21</xdr:row>
          <xdr:rowOff>19050</xdr:rowOff>
        </xdr:to>
        <xdr:sp macro="" textlink="">
          <xdr:nvSpPr>
            <xdr:cNvPr id="3091" name="Check Box 19" hidden="1">
              <a:extLst>
                <a:ext uri="{63B3BB69-23CF-44E3-9099-C40C66FF867C}">
                  <a14:compatExt spid="_x0000_s3091"/>
                </a:ext>
                <a:ext uri="{FF2B5EF4-FFF2-40B4-BE49-F238E27FC236}">
                  <a16:creationId xmlns:a16="http://schemas.microsoft.com/office/drawing/2014/main" id="{00000000-0008-0000-0300-00001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21</xdr:row>
          <xdr:rowOff>57150</xdr:rowOff>
        </xdr:from>
        <xdr:to>
          <xdr:col>8</xdr:col>
          <xdr:colOff>133350</xdr:colOff>
          <xdr:row>22</xdr:row>
          <xdr:rowOff>19050</xdr:rowOff>
        </xdr:to>
        <xdr:sp macro="" textlink="">
          <xdr:nvSpPr>
            <xdr:cNvPr id="3092" name="Check Box 20" hidden="1">
              <a:extLst>
                <a:ext uri="{63B3BB69-23CF-44E3-9099-C40C66FF867C}">
                  <a14:compatExt spid="_x0000_s3092"/>
                </a:ext>
                <a:ext uri="{FF2B5EF4-FFF2-40B4-BE49-F238E27FC236}">
                  <a16:creationId xmlns:a16="http://schemas.microsoft.com/office/drawing/2014/main" id="{00000000-0008-0000-0300-00001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22</xdr:row>
          <xdr:rowOff>57150</xdr:rowOff>
        </xdr:from>
        <xdr:to>
          <xdr:col>8</xdr:col>
          <xdr:colOff>133350</xdr:colOff>
          <xdr:row>23</xdr:row>
          <xdr:rowOff>19050</xdr:rowOff>
        </xdr:to>
        <xdr:sp macro="" textlink="">
          <xdr:nvSpPr>
            <xdr:cNvPr id="3093" name="Check Box 21" hidden="1">
              <a:extLst>
                <a:ext uri="{63B3BB69-23CF-44E3-9099-C40C66FF867C}">
                  <a14:compatExt spid="_x0000_s3093"/>
                </a:ext>
                <a:ext uri="{FF2B5EF4-FFF2-40B4-BE49-F238E27FC236}">
                  <a16:creationId xmlns:a16="http://schemas.microsoft.com/office/drawing/2014/main" id="{00000000-0008-0000-0300-00001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25</xdr:row>
          <xdr:rowOff>57150</xdr:rowOff>
        </xdr:from>
        <xdr:to>
          <xdr:col>4</xdr:col>
          <xdr:colOff>133350</xdr:colOff>
          <xdr:row>26</xdr:row>
          <xdr:rowOff>19050</xdr:rowOff>
        </xdr:to>
        <xdr:sp macro="" textlink="">
          <xdr:nvSpPr>
            <xdr:cNvPr id="3100" name="Check Box 28" hidden="1">
              <a:extLst>
                <a:ext uri="{63B3BB69-23CF-44E3-9099-C40C66FF867C}">
                  <a14:compatExt spid="_x0000_s3100"/>
                </a:ext>
                <a:ext uri="{FF2B5EF4-FFF2-40B4-BE49-F238E27FC236}">
                  <a16:creationId xmlns:a16="http://schemas.microsoft.com/office/drawing/2014/main" id="{00000000-0008-0000-0300-00001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26</xdr:row>
          <xdr:rowOff>57150</xdr:rowOff>
        </xdr:from>
        <xdr:to>
          <xdr:col>4</xdr:col>
          <xdr:colOff>133350</xdr:colOff>
          <xdr:row>27</xdr:row>
          <xdr:rowOff>19050</xdr:rowOff>
        </xdr:to>
        <xdr:sp macro="" textlink="">
          <xdr:nvSpPr>
            <xdr:cNvPr id="3101" name="Check Box 29" hidden="1">
              <a:extLst>
                <a:ext uri="{63B3BB69-23CF-44E3-9099-C40C66FF867C}">
                  <a14:compatExt spid="_x0000_s3101"/>
                </a:ext>
                <a:ext uri="{FF2B5EF4-FFF2-40B4-BE49-F238E27FC236}">
                  <a16:creationId xmlns:a16="http://schemas.microsoft.com/office/drawing/2014/main" id="{00000000-0008-0000-0300-00001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27</xdr:row>
          <xdr:rowOff>57150</xdr:rowOff>
        </xdr:from>
        <xdr:to>
          <xdr:col>4</xdr:col>
          <xdr:colOff>123825</xdr:colOff>
          <xdr:row>28</xdr:row>
          <xdr:rowOff>19050</xdr:rowOff>
        </xdr:to>
        <xdr:sp macro="" textlink="">
          <xdr:nvSpPr>
            <xdr:cNvPr id="3102" name="Check Box 30" hidden="1">
              <a:extLst>
                <a:ext uri="{63B3BB69-23CF-44E3-9099-C40C66FF867C}">
                  <a14:compatExt spid="_x0000_s3102"/>
                </a:ext>
                <a:ext uri="{FF2B5EF4-FFF2-40B4-BE49-F238E27FC236}">
                  <a16:creationId xmlns:a16="http://schemas.microsoft.com/office/drawing/2014/main" id="{00000000-0008-0000-0300-00001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24</xdr:row>
          <xdr:rowOff>57150</xdr:rowOff>
        </xdr:from>
        <xdr:to>
          <xdr:col>2</xdr:col>
          <xdr:colOff>323850</xdr:colOff>
          <xdr:row>24</xdr:row>
          <xdr:rowOff>266700</xdr:rowOff>
        </xdr:to>
        <xdr:sp macro="" textlink="">
          <xdr:nvSpPr>
            <xdr:cNvPr id="3103" name="Check Box 31" hidden="1">
              <a:extLst>
                <a:ext uri="{63B3BB69-23CF-44E3-9099-C40C66FF867C}">
                  <a14:compatExt spid="_x0000_s3103"/>
                </a:ext>
                <a:ext uri="{FF2B5EF4-FFF2-40B4-BE49-F238E27FC236}">
                  <a16:creationId xmlns:a16="http://schemas.microsoft.com/office/drawing/2014/main" id="{00000000-0008-0000-0300-00001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39</xdr:row>
          <xdr:rowOff>57150</xdr:rowOff>
        </xdr:from>
        <xdr:to>
          <xdr:col>2</xdr:col>
          <xdr:colOff>323850</xdr:colOff>
          <xdr:row>39</xdr:row>
          <xdr:rowOff>266700</xdr:rowOff>
        </xdr:to>
        <xdr:sp macro="" textlink="">
          <xdr:nvSpPr>
            <xdr:cNvPr id="3104" name="Check Box 32" hidden="1">
              <a:extLst>
                <a:ext uri="{63B3BB69-23CF-44E3-9099-C40C66FF867C}">
                  <a14:compatExt spid="_x0000_s3104"/>
                </a:ext>
                <a:ext uri="{FF2B5EF4-FFF2-40B4-BE49-F238E27FC236}">
                  <a16:creationId xmlns:a16="http://schemas.microsoft.com/office/drawing/2014/main" id="{00000000-0008-0000-0300-00002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46</xdr:row>
          <xdr:rowOff>57150</xdr:rowOff>
        </xdr:from>
        <xdr:to>
          <xdr:col>2</xdr:col>
          <xdr:colOff>323850</xdr:colOff>
          <xdr:row>47</xdr:row>
          <xdr:rowOff>19050</xdr:rowOff>
        </xdr:to>
        <xdr:sp macro="" textlink="">
          <xdr:nvSpPr>
            <xdr:cNvPr id="3105" name="Check Box 33" hidden="1">
              <a:extLst>
                <a:ext uri="{63B3BB69-23CF-44E3-9099-C40C66FF867C}">
                  <a14:compatExt spid="_x0000_s3105"/>
                </a:ext>
                <a:ext uri="{FF2B5EF4-FFF2-40B4-BE49-F238E27FC236}">
                  <a16:creationId xmlns:a16="http://schemas.microsoft.com/office/drawing/2014/main" id="{00000000-0008-0000-0300-00002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47</xdr:row>
          <xdr:rowOff>57150</xdr:rowOff>
        </xdr:from>
        <xdr:to>
          <xdr:col>2</xdr:col>
          <xdr:colOff>323850</xdr:colOff>
          <xdr:row>47</xdr:row>
          <xdr:rowOff>266700</xdr:rowOff>
        </xdr:to>
        <xdr:sp macro="" textlink="">
          <xdr:nvSpPr>
            <xdr:cNvPr id="3106" name="Check Box 34" hidden="1">
              <a:extLst>
                <a:ext uri="{63B3BB69-23CF-44E3-9099-C40C66FF867C}">
                  <a14:compatExt spid="_x0000_s3106"/>
                </a:ext>
                <a:ext uri="{FF2B5EF4-FFF2-40B4-BE49-F238E27FC236}">
                  <a16:creationId xmlns:a16="http://schemas.microsoft.com/office/drawing/2014/main" id="{00000000-0008-0000-0300-00002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56</xdr:row>
          <xdr:rowOff>57150</xdr:rowOff>
        </xdr:from>
        <xdr:to>
          <xdr:col>2</xdr:col>
          <xdr:colOff>323850</xdr:colOff>
          <xdr:row>57</xdr:row>
          <xdr:rowOff>19050</xdr:rowOff>
        </xdr:to>
        <xdr:sp macro="" textlink="">
          <xdr:nvSpPr>
            <xdr:cNvPr id="3107" name="Check Box 35" hidden="1">
              <a:extLst>
                <a:ext uri="{63B3BB69-23CF-44E3-9099-C40C66FF867C}">
                  <a14:compatExt spid="_x0000_s3107"/>
                </a:ext>
                <a:ext uri="{FF2B5EF4-FFF2-40B4-BE49-F238E27FC236}">
                  <a16:creationId xmlns:a16="http://schemas.microsoft.com/office/drawing/2014/main" id="{00000000-0008-0000-0300-00002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57</xdr:row>
          <xdr:rowOff>57150</xdr:rowOff>
        </xdr:from>
        <xdr:to>
          <xdr:col>2</xdr:col>
          <xdr:colOff>323850</xdr:colOff>
          <xdr:row>58</xdr:row>
          <xdr:rowOff>19050</xdr:rowOff>
        </xdr:to>
        <xdr:sp macro="" textlink="">
          <xdr:nvSpPr>
            <xdr:cNvPr id="3108" name="Check Box 36" hidden="1">
              <a:extLst>
                <a:ext uri="{63B3BB69-23CF-44E3-9099-C40C66FF867C}">
                  <a14:compatExt spid="_x0000_s3108"/>
                </a:ext>
                <a:ext uri="{FF2B5EF4-FFF2-40B4-BE49-F238E27FC236}">
                  <a16:creationId xmlns:a16="http://schemas.microsoft.com/office/drawing/2014/main" id="{00000000-0008-0000-0300-00002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64</xdr:row>
          <xdr:rowOff>57150</xdr:rowOff>
        </xdr:from>
        <xdr:to>
          <xdr:col>2</xdr:col>
          <xdr:colOff>323850</xdr:colOff>
          <xdr:row>64</xdr:row>
          <xdr:rowOff>266700</xdr:rowOff>
        </xdr:to>
        <xdr:sp macro="" textlink="">
          <xdr:nvSpPr>
            <xdr:cNvPr id="3109" name="Check Box 37" hidden="1">
              <a:extLst>
                <a:ext uri="{63B3BB69-23CF-44E3-9099-C40C66FF867C}">
                  <a14:compatExt spid="_x0000_s3109"/>
                </a:ext>
                <a:ext uri="{FF2B5EF4-FFF2-40B4-BE49-F238E27FC236}">
                  <a16:creationId xmlns:a16="http://schemas.microsoft.com/office/drawing/2014/main" id="{00000000-0008-0000-0300-00002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65</xdr:row>
          <xdr:rowOff>57150</xdr:rowOff>
        </xdr:from>
        <xdr:to>
          <xdr:col>2</xdr:col>
          <xdr:colOff>323850</xdr:colOff>
          <xdr:row>65</xdr:row>
          <xdr:rowOff>266700</xdr:rowOff>
        </xdr:to>
        <xdr:sp macro="" textlink="">
          <xdr:nvSpPr>
            <xdr:cNvPr id="3110" name="Check Box 38" hidden="1">
              <a:extLst>
                <a:ext uri="{63B3BB69-23CF-44E3-9099-C40C66FF867C}">
                  <a14:compatExt spid="_x0000_s3110"/>
                </a:ext>
                <a:ext uri="{FF2B5EF4-FFF2-40B4-BE49-F238E27FC236}">
                  <a16:creationId xmlns:a16="http://schemas.microsoft.com/office/drawing/2014/main" id="{00000000-0008-0000-0300-00002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66</xdr:row>
          <xdr:rowOff>57150</xdr:rowOff>
        </xdr:from>
        <xdr:to>
          <xdr:col>2</xdr:col>
          <xdr:colOff>323850</xdr:colOff>
          <xdr:row>66</xdr:row>
          <xdr:rowOff>266700</xdr:rowOff>
        </xdr:to>
        <xdr:sp macro="" textlink="">
          <xdr:nvSpPr>
            <xdr:cNvPr id="3111" name="Check Box 39" hidden="1">
              <a:extLst>
                <a:ext uri="{63B3BB69-23CF-44E3-9099-C40C66FF867C}">
                  <a14:compatExt spid="_x0000_s3111"/>
                </a:ext>
                <a:ext uri="{FF2B5EF4-FFF2-40B4-BE49-F238E27FC236}">
                  <a16:creationId xmlns:a16="http://schemas.microsoft.com/office/drawing/2014/main" id="{00000000-0008-0000-0300-00002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0</xdr:col>
      <xdr:colOff>111125</xdr:colOff>
      <xdr:row>3</xdr:row>
      <xdr:rowOff>158750</xdr:rowOff>
    </xdr:from>
    <xdr:to>
      <xdr:col>8</xdr:col>
      <xdr:colOff>2174875</xdr:colOff>
      <xdr:row>4</xdr:row>
      <xdr:rowOff>497540</xdr:rowOff>
    </xdr:to>
    <xdr:sp macro="" textlink="">
      <xdr:nvSpPr>
        <xdr:cNvPr id="79" name="TextBox 78">
          <a:extLst>
            <a:ext uri="{FF2B5EF4-FFF2-40B4-BE49-F238E27FC236}">
              <a16:creationId xmlns:a16="http://schemas.microsoft.com/office/drawing/2014/main" id="{00000000-0008-0000-0300-00004F000000}"/>
            </a:ext>
          </a:extLst>
        </xdr:cNvPr>
        <xdr:cNvSpPr txBox="1"/>
      </xdr:nvSpPr>
      <xdr:spPr>
        <a:xfrm>
          <a:off x="111125" y="1206500"/>
          <a:ext cx="6969125" cy="640415"/>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p>
          <a:pPr algn="l"/>
          <a:r>
            <a:rPr lang="en-US" sz="1100" b="1" i="1">
              <a:latin typeface="Arial" panose="020B0604020202020204" pitchFamily="34" charset="0"/>
              <a:cs typeface="Arial" panose="020B0604020202020204" pitchFamily="34" charset="0"/>
            </a:rPr>
            <a:t>This worksheet is for informational purposes only and is provided as a reference for applicants while researching impact fee payment. Applicants are encouraged to contact the Impact</a:t>
          </a:r>
          <a:r>
            <a:rPr lang="en-US" sz="1100" b="1" i="1" baseline="0">
              <a:latin typeface="Arial" panose="020B0604020202020204" pitchFamily="34" charset="0"/>
              <a:cs typeface="Arial" panose="020B0604020202020204" pitchFamily="34" charset="0"/>
            </a:rPr>
            <a:t> Fee Manager </a:t>
          </a:r>
          <a:r>
            <a:rPr lang="en-US" sz="1100" b="1" i="1">
              <a:latin typeface="Arial" panose="020B0604020202020204" pitchFamily="34" charset="0"/>
              <a:cs typeface="Arial" panose="020B0604020202020204" pitchFamily="34" charset="0"/>
            </a:rPr>
            <a:t>before starting an</a:t>
          </a:r>
          <a:r>
            <a:rPr lang="en-US" sz="1100" b="1" i="1" baseline="0">
              <a:latin typeface="Arial" panose="020B0604020202020204" pitchFamily="34" charset="0"/>
              <a:cs typeface="Arial" panose="020B0604020202020204" pitchFamily="34" charset="0"/>
            </a:rPr>
            <a:t> Impact Fee </a:t>
          </a:r>
          <a:r>
            <a:rPr lang="en-US" sz="1100" b="1" i="1">
              <a:latin typeface="Arial" panose="020B0604020202020204" pitchFamily="34" charset="0"/>
              <a:cs typeface="Arial" panose="020B0604020202020204" pitchFamily="34" charset="0"/>
            </a:rPr>
            <a:t>Discount Application.  A sample application is available on the website. </a:t>
          </a: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457051</xdr:colOff>
      <xdr:row>52</xdr:row>
      <xdr:rowOff>152208</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772251" cy="1005820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50400</xdr:colOff>
      <xdr:row>0</xdr:row>
      <xdr:rowOff>66675</xdr:rowOff>
    </xdr:from>
    <xdr:to>
      <xdr:col>1</xdr:col>
      <xdr:colOff>1511699</xdr:colOff>
      <xdr:row>4</xdr:row>
      <xdr:rowOff>142875</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bwMode="auto">
        <a:xfrm>
          <a:off x="202800" y="66675"/>
          <a:ext cx="1461299"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kdot.countyofkane.org/Pages/Impact-Fees.aspx" TargetMode="Externa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kdot.countyofkane.org/Pages/Impact-Fees.aspx" TargetMode="External"/></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4.xml"/><Relationship Id="rId13" Type="http://schemas.openxmlformats.org/officeDocument/2006/relationships/ctrlProp" Target="../ctrlProps/ctrlProp9.xml"/><Relationship Id="rId18" Type="http://schemas.openxmlformats.org/officeDocument/2006/relationships/ctrlProp" Target="../ctrlProps/ctrlProp14.xml"/><Relationship Id="rId26" Type="http://schemas.openxmlformats.org/officeDocument/2006/relationships/ctrlProp" Target="../ctrlProps/ctrlProp22.xml"/><Relationship Id="rId3" Type="http://schemas.openxmlformats.org/officeDocument/2006/relationships/drawing" Target="../drawings/drawing3.xml"/><Relationship Id="rId21" Type="http://schemas.openxmlformats.org/officeDocument/2006/relationships/ctrlProp" Target="../ctrlProps/ctrlProp17.xml"/><Relationship Id="rId7" Type="http://schemas.openxmlformats.org/officeDocument/2006/relationships/ctrlProp" Target="../ctrlProps/ctrlProp3.xml"/><Relationship Id="rId12" Type="http://schemas.openxmlformats.org/officeDocument/2006/relationships/ctrlProp" Target="../ctrlProps/ctrlProp8.xml"/><Relationship Id="rId17" Type="http://schemas.openxmlformats.org/officeDocument/2006/relationships/ctrlProp" Target="../ctrlProps/ctrlProp13.xml"/><Relationship Id="rId25" Type="http://schemas.openxmlformats.org/officeDocument/2006/relationships/ctrlProp" Target="../ctrlProps/ctrlProp21.xml"/><Relationship Id="rId2" Type="http://schemas.openxmlformats.org/officeDocument/2006/relationships/printerSettings" Target="../printerSettings/printerSettings3.bin"/><Relationship Id="rId16" Type="http://schemas.openxmlformats.org/officeDocument/2006/relationships/ctrlProp" Target="../ctrlProps/ctrlProp12.xml"/><Relationship Id="rId20" Type="http://schemas.openxmlformats.org/officeDocument/2006/relationships/ctrlProp" Target="../ctrlProps/ctrlProp16.xml"/><Relationship Id="rId29" Type="http://schemas.openxmlformats.org/officeDocument/2006/relationships/ctrlProp" Target="../ctrlProps/ctrlProp25.xml"/><Relationship Id="rId1" Type="http://schemas.openxmlformats.org/officeDocument/2006/relationships/hyperlink" Target="http://kdot.countyofkane.org/Pages/Impact-Fees.aspx" TargetMode="External"/><Relationship Id="rId6" Type="http://schemas.openxmlformats.org/officeDocument/2006/relationships/ctrlProp" Target="../ctrlProps/ctrlProp2.xml"/><Relationship Id="rId11" Type="http://schemas.openxmlformats.org/officeDocument/2006/relationships/ctrlProp" Target="../ctrlProps/ctrlProp7.xml"/><Relationship Id="rId24" Type="http://schemas.openxmlformats.org/officeDocument/2006/relationships/ctrlProp" Target="../ctrlProps/ctrlProp20.xml"/><Relationship Id="rId5" Type="http://schemas.openxmlformats.org/officeDocument/2006/relationships/ctrlProp" Target="../ctrlProps/ctrlProp1.xml"/><Relationship Id="rId15" Type="http://schemas.openxmlformats.org/officeDocument/2006/relationships/ctrlProp" Target="../ctrlProps/ctrlProp11.xml"/><Relationship Id="rId23" Type="http://schemas.openxmlformats.org/officeDocument/2006/relationships/ctrlProp" Target="../ctrlProps/ctrlProp19.xml"/><Relationship Id="rId28" Type="http://schemas.openxmlformats.org/officeDocument/2006/relationships/ctrlProp" Target="../ctrlProps/ctrlProp24.xml"/><Relationship Id="rId10" Type="http://schemas.openxmlformats.org/officeDocument/2006/relationships/ctrlProp" Target="../ctrlProps/ctrlProp6.xml"/><Relationship Id="rId19" Type="http://schemas.openxmlformats.org/officeDocument/2006/relationships/ctrlProp" Target="../ctrlProps/ctrlProp15.xml"/><Relationship Id="rId4" Type="http://schemas.openxmlformats.org/officeDocument/2006/relationships/vmlDrawing" Target="../drawings/vmlDrawing1.vml"/><Relationship Id="rId9" Type="http://schemas.openxmlformats.org/officeDocument/2006/relationships/ctrlProp" Target="../ctrlProps/ctrlProp5.xml"/><Relationship Id="rId14" Type="http://schemas.openxmlformats.org/officeDocument/2006/relationships/ctrlProp" Target="../ctrlProps/ctrlProp10.xml"/><Relationship Id="rId22" Type="http://schemas.openxmlformats.org/officeDocument/2006/relationships/ctrlProp" Target="../ctrlProps/ctrlProp18.xml"/><Relationship Id="rId27" Type="http://schemas.openxmlformats.org/officeDocument/2006/relationships/ctrlProp" Target="../ctrlProps/ctrlProp23.xml"/><Relationship Id="rId30" Type="http://schemas.openxmlformats.org/officeDocument/2006/relationships/ctrlProp" Target="../ctrlProps/ctrlProp26.xml"/></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6.bin"/><Relationship Id="rId1" Type="http://schemas.openxmlformats.org/officeDocument/2006/relationships/hyperlink" Target="http://kdot.countyofkane.org/Pages/Impact-Fees.aspx" TargetMode="External"/></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9" tint="0.39997558519241921"/>
  </sheetPr>
  <dimension ref="A1:AB20"/>
  <sheetViews>
    <sheetView showGridLines="0" tabSelected="1" workbookViewId="0">
      <selection activeCell="M14" sqref="M14"/>
    </sheetView>
  </sheetViews>
  <sheetFormatPr defaultRowHeight="15" x14ac:dyDescent="0.25"/>
  <cols>
    <col min="1" max="1" width="1.42578125" style="146" customWidth="1"/>
    <col min="2" max="2" width="4.140625" style="146" customWidth="1"/>
    <col min="3" max="3" width="3.85546875" style="146" customWidth="1"/>
    <col min="4" max="10" width="9.140625" style="146"/>
    <col min="11" max="11" width="23.5703125" style="146" customWidth="1"/>
    <col min="12" max="16384" width="9.140625" style="146"/>
  </cols>
  <sheetData>
    <row r="1" spans="1:28" ht="24" thickTop="1" x14ac:dyDescent="0.25">
      <c r="A1" s="16"/>
      <c r="B1" s="17"/>
      <c r="C1" s="17"/>
      <c r="D1" s="17"/>
      <c r="E1" s="17"/>
      <c r="F1" s="17"/>
      <c r="G1" s="17"/>
      <c r="H1" s="17"/>
      <c r="I1" s="17"/>
      <c r="J1" s="17"/>
      <c r="K1" s="18" t="s">
        <v>109</v>
      </c>
      <c r="L1" s="4"/>
      <c r="M1" s="4"/>
      <c r="N1" s="4"/>
      <c r="O1" s="4"/>
      <c r="P1" s="4"/>
      <c r="Q1" s="4"/>
      <c r="R1" s="4"/>
      <c r="S1" s="4"/>
      <c r="T1" s="4"/>
      <c r="U1" s="4"/>
      <c r="V1" s="4"/>
      <c r="W1" s="4"/>
      <c r="X1" s="4"/>
      <c r="Y1" s="4"/>
      <c r="Z1" s="4"/>
      <c r="AA1" s="4"/>
      <c r="AB1" s="4"/>
    </row>
    <row r="2" spans="1:28" ht="18" x14ac:dyDescent="0.25">
      <c r="A2" s="145"/>
      <c r="B2" s="14"/>
      <c r="C2" s="14"/>
      <c r="D2" s="14"/>
      <c r="E2" s="14"/>
      <c r="F2" s="14"/>
      <c r="G2" s="14"/>
      <c r="H2" s="14"/>
      <c r="I2" s="14"/>
      <c r="J2" s="14"/>
      <c r="K2" s="20" t="s">
        <v>110</v>
      </c>
      <c r="L2" s="4"/>
      <c r="M2" s="4"/>
      <c r="N2" s="4"/>
      <c r="O2" s="4"/>
      <c r="P2" s="4"/>
      <c r="Q2" s="4"/>
      <c r="R2" s="4"/>
      <c r="S2" s="4"/>
      <c r="T2" s="4"/>
      <c r="U2" s="4"/>
      <c r="V2" s="4"/>
      <c r="W2" s="4"/>
      <c r="X2" s="4"/>
      <c r="Y2" s="4"/>
      <c r="Z2" s="4"/>
      <c r="AA2" s="4"/>
      <c r="AB2" s="4"/>
    </row>
    <row r="3" spans="1:28" ht="23.25" x14ac:dyDescent="0.25">
      <c r="A3" s="145"/>
      <c r="B3" s="14"/>
      <c r="C3" s="14"/>
      <c r="D3" s="14"/>
      <c r="E3" s="14"/>
      <c r="F3" s="14"/>
      <c r="G3" s="14"/>
      <c r="H3" s="14"/>
      <c r="I3" s="14"/>
      <c r="J3" s="14"/>
      <c r="K3" s="21" t="s">
        <v>0</v>
      </c>
      <c r="L3" s="12"/>
      <c r="M3" s="12"/>
      <c r="N3" s="12"/>
      <c r="O3" s="12"/>
      <c r="P3" s="12"/>
      <c r="Q3" s="12"/>
      <c r="R3" s="12"/>
      <c r="S3" s="12"/>
      <c r="T3" s="12"/>
      <c r="U3" s="12"/>
      <c r="W3" s="12"/>
    </row>
    <row r="4" spans="1:28" x14ac:dyDescent="0.25">
      <c r="A4" s="145"/>
      <c r="B4" s="14"/>
      <c r="C4" s="14"/>
      <c r="D4" s="14"/>
      <c r="E4" s="14"/>
      <c r="F4" s="14"/>
      <c r="G4" s="14"/>
      <c r="H4" s="14"/>
      <c r="I4" s="14"/>
      <c r="J4" s="14"/>
      <c r="K4" s="22"/>
    </row>
    <row r="5" spans="1:28" x14ac:dyDescent="0.25">
      <c r="A5" s="145"/>
      <c r="B5" s="14"/>
      <c r="C5" s="14"/>
      <c r="D5" s="14"/>
      <c r="E5" s="14"/>
      <c r="F5" s="14"/>
      <c r="G5" s="14"/>
      <c r="H5" s="14"/>
      <c r="I5" s="14"/>
      <c r="J5" s="14"/>
      <c r="K5" s="22"/>
    </row>
    <row r="6" spans="1:28" x14ac:dyDescent="0.25">
      <c r="A6" s="145"/>
      <c r="B6" s="14"/>
      <c r="C6" s="14"/>
      <c r="D6" s="14"/>
      <c r="E6" s="14"/>
      <c r="F6" s="14"/>
      <c r="G6" s="14"/>
      <c r="H6" s="14"/>
      <c r="I6" s="14"/>
      <c r="J6" s="14"/>
      <c r="K6" s="22"/>
    </row>
    <row r="7" spans="1:28" x14ac:dyDescent="0.25">
      <c r="A7" s="145"/>
      <c r="B7" s="14"/>
      <c r="C7" s="14"/>
      <c r="D7" s="14"/>
      <c r="E7" s="14"/>
      <c r="F7" s="14"/>
      <c r="G7" s="14"/>
      <c r="H7" s="14"/>
      <c r="I7" s="14"/>
      <c r="J7" s="14"/>
      <c r="K7" s="22"/>
    </row>
    <row r="8" spans="1:28" x14ac:dyDescent="0.25">
      <c r="A8" s="145"/>
      <c r="B8" s="14"/>
      <c r="C8" s="14"/>
      <c r="D8" s="14"/>
      <c r="E8" s="14"/>
      <c r="F8" s="14"/>
      <c r="G8" s="14"/>
      <c r="H8" s="14"/>
      <c r="I8" s="14"/>
      <c r="J8" s="14"/>
      <c r="K8" s="22"/>
    </row>
    <row r="9" spans="1:28" x14ac:dyDescent="0.25">
      <c r="A9" s="145"/>
      <c r="B9" s="14"/>
      <c r="C9" s="14"/>
      <c r="D9" s="14"/>
      <c r="E9" s="14"/>
      <c r="F9" s="14"/>
      <c r="G9" s="14"/>
      <c r="H9" s="14"/>
      <c r="I9" s="14"/>
      <c r="J9" s="14"/>
      <c r="K9" s="22"/>
    </row>
    <row r="10" spans="1:28" s="144" customFormat="1" ht="46.5" customHeight="1" x14ac:dyDescent="0.25">
      <c r="A10" s="275" t="s">
        <v>54</v>
      </c>
      <c r="B10" s="276"/>
      <c r="C10" s="277" t="s">
        <v>248</v>
      </c>
      <c r="D10" s="277"/>
      <c r="E10" s="277"/>
      <c r="F10" s="277"/>
      <c r="G10" s="277"/>
      <c r="H10" s="277"/>
      <c r="I10" s="277"/>
      <c r="J10" s="277"/>
      <c r="K10" s="278"/>
      <c r="O10" s="266"/>
    </row>
    <row r="11" spans="1:28" s="144" customFormat="1" ht="39" customHeight="1" x14ac:dyDescent="0.25">
      <c r="A11" s="275" t="s">
        <v>63</v>
      </c>
      <c r="B11" s="276"/>
      <c r="C11" s="277"/>
      <c r="D11" s="277"/>
      <c r="E11" s="277"/>
      <c r="F11" s="277"/>
      <c r="G11" s="277"/>
      <c r="H11" s="277"/>
      <c r="I11" s="277"/>
      <c r="J11" s="277"/>
      <c r="K11" s="278"/>
    </row>
    <row r="12" spans="1:28" s="144" customFormat="1" ht="100.5" customHeight="1" x14ac:dyDescent="0.25">
      <c r="A12" s="275" t="s">
        <v>74</v>
      </c>
      <c r="B12" s="276"/>
      <c r="C12" s="277" t="s">
        <v>249</v>
      </c>
      <c r="D12" s="277"/>
      <c r="E12" s="277"/>
      <c r="F12" s="277"/>
      <c r="G12" s="277"/>
      <c r="H12" s="277"/>
      <c r="I12" s="277"/>
      <c r="J12" s="277"/>
      <c r="K12" s="278"/>
      <c r="L12" s="279"/>
      <c r="M12" s="280"/>
      <c r="N12" s="280"/>
      <c r="O12" s="280"/>
      <c r="P12" s="280"/>
      <c r="Q12" s="280"/>
      <c r="R12" s="280"/>
      <c r="S12" s="280"/>
      <c r="T12" s="280"/>
      <c r="U12" s="280"/>
      <c r="V12" s="280"/>
      <c r="W12" s="280"/>
      <c r="X12" s="280"/>
      <c r="Y12" s="280"/>
      <c r="Z12" s="280"/>
    </row>
    <row r="13" spans="1:28" s="144" customFormat="1" ht="27.75" customHeight="1" x14ac:dyDescent="0.25">
      <c r="A13" s="275" t="s">
        <v>87</v>
      </c>
      <c r="B13" s="276"/>
      <c r="C13" s="39"/>
      <c r="D13" s="39"/>
      <c r="E13" s="39"/>
      <c r="F13" s="39"/>
      <c r="G13" s="39"/>
      <c r="H13" s="39"/>
      <c r="I13" s="39"/>
      <c r="J13" s="39"/>
      <c r="K13" s="40"/>
    </row>
    <row r="14" spans="1:28" s="144" customFormat="1" ht="46.5" customHeight="1" x14ac:dyDescent="0.25">
      <c r="A14" s="275" t="s">
        <v>94</v>
      </c>
      <c r="B14" s="276"/>
      <c r="C14" s="277"/>
      <c r="D14" s="277"/>
      <c r="E14" s="277"/>
      <c r="F14" s="277"/>
      <c r="G14" s="277"/>
      <c r="H14" s="277"/>
      <c r="I14" s="277"/>
      <c r="J14" s="277"/>
      <c r="K14" s="278"/>
    </row>
    <row r="15" spans="1:28" s="144" customFormat="1" ht="78" customHeight="1" x14ac:dyDescent="0.25">
      <c r="A15" s="275" t="s">
        <v>100</v>
      </c>
      <c r="B15" s="276"/>
      <c r="C15" s="277"/>
      <c r="D15" s="277"/>
      <c r="E15" s="277"/>
      <c r="F15" s="277"/>
      <c r="G15" s="277"/>
      <c r="H15" s="277"/>
      <c r="I15" s="277"/>
      <c r="J15" s="277"/>
      <c r="K15" s="278"/>
    </row>
    <row r="16" spans="1:28" s="144" customFormat="1" ht="39" customHeight="1" x14ac:dyDescent="0.25">
      <c r="A16" s="275" t="s">
        <v>122</v>
      </c>
      <c r="B16" s="276"/>
      <c r="C16" s="277"/>
      <c r="D16" s="277"/>
      <c r="E16" s="277"/>
      <c r="F16" s="277"/>
      <c r="G16" s="277"/>
      <c r="H16" s="277"/>
      <c r="I16" s="277"/>
      <c r="J16" s="277"/>
      <c r="K16" s="278"/>
      <c r="L16" s="279"/>
      <c r="M16" s="280"/>
      <c r="N16" s="280"/>
      <c r="O16" s="280"/>
      <c r="P16" s="280"/>
      <c r="Q16" s="280"/>
      <c r="R16" s="280"/>
      <c r="S16" s="280"/>
      <c r="T16" s="280"/>
      <c r="U16" s="280"/>
      <c r="V16" s="280"/>
      <c r="W16" s="280"/>
      <c r="X16" s="280"/>
      <c r="Y16" s="280"/>
    </row>
    <row r="17" spans="1:12" ht="52.5" customHeight="1" x14ac:dyDescent="0.25">
      <c r="A17" s="275" t="s">
        <v>180</v>
      </c>
      <c r="B17" s="276"/>
      <c r="C17" s="277"/>
      <c r="D17" s="277"/>
      <c r="E17" s="277"/>
      <c r="F17" s="277"/>
      <c r="G17" s="277"/>
      <c r="H17" s="277"/>
      <c r="I17" s="277"/>
      <c r="J17" s="277"/>
      <c r="K17" s="278"/>
      <c r="L17" s="53"/>
    </row>
    <row r="18" spans="1:12" s="144" customFormat="1" x14ac:dyDescent="0.25">
      <c r="A18" s="269" t="s">
        <v>260</v>
      </c>
      <c r="B18" s="270"/>
      <c r="C18" s="270"/>
      <c r="D18" s="270"/>
      <c r="E18" s="270"/>
      <c r="F18" s="270"/>
      <c r="G18" s="270"/>
      <c r="H18" s="270"/>
      <c r="I18" s="270"/>
      <c r="J18" s="270"/>
      <c r="K18" s="271"/>
    </row>
    <row r="19" spans="1:12" s="144" customFormat="1" ht="32.25" customHeight="1" thickBot="1" x14ac:dyDescent="0.3">
      <c r="A19" s="272"/>
      <c r="B19" s="273"/>
      <c r="C19" s="273"/>
      <c r="D19" s="273"/>
      <c r="E19" s="273"/>
      <c r="F19" s="273"/>
      <c r="G19" s="273"/>
      <c r="H19" s="273"/>
      <c r="I19" s="273"/>
      <c r="J19" s="273"/>
      <c r="K19" s="274"/>
    </row>
    <row r="20" spans="1:12" ht="15.75" thickTop="1" x14ac:dyDescent="0.25"/>
  </sheetData>
  <sheetProtection algorithmName="SHA-512" hashValue="nxZVn2MGTMmazlCu7DflfEVM9/HdP9FOympeS8gtIfoYW1EW732R9Nx6S4MfF787VODKzYWn8kIRFB62+RMUFA==" saltValue="UHxxR+mq1ARf8h7iKMfeig==" spinCount="100000" sheet="1" objects="1" scenarios="1" selectLockedCells="1" selectUnlockedCells="1"/>
  <mergeCells count="18">
    <mergeCell ref="A10:B10"/>
    <mergeCell ref="A11:B11"/>
    <mergeCell ref="L12:Z12"/>
    <mergeCell ref="L16:Y16"/>
    <mergeCell ref="C10:K10"/>
    <mergeCell ref="C11:K11"/>
    <mergeCell ref="C12:K12"/>
    <mergeCell ref="C14:K14"/>
    <mergeCell ref="A16:B16"/>
    <mergeCell ref="C16:K16"/>
    <mergeCell ref="A18:K19"/>
    <mergeCell ref="A12:B12"/>
    <mergeCell ref="A13:B13"/>
    <mergeCell ref="A14:B14"/>
    <mergeCell ref="A15:B15"/>
    <mergeCell ref="C15:K15"/>
    <mergeCell ref="C17:K17"/>
    <mergeCell ref="A17:B17"/>
  </mergeCells>
  <hyperlinks>
    <hyperlink ref="K3" r:id="rId1" xr:uid="{00000000-0004-0000-0000-000000000000}"/>
  </hyperlinks>
  <printOptions horizontalCentered="1"/>
  <pageMargins left="0.45" right="0.45" top="0.75" bottom="0.75" header="0.3" footer="0.3"/>
  <pageSetup orientation="portrait" horizontalDpi="300" verticalDpi="1200"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S41"/>
  <sheetViews>
    <sheetView showGridLines="0" showWhiteSpace="0" topLeftCell="A9" zoomScale="96" zoomScaleNormal="96" workbookViewId="0">
      <selection activeCell="C22" sqref="C22"/>
    </sheetView>
  </sheetViews>
  <sheetFormatPr defaultRowHeight="15" x14ac:dyDescent="0.25"/>
  <cols>
    <col min="1" max="1" width="2.28515625" style="169" customWidth="1"/>
    <col min="2" max="2" width="37.28515625" style="169" customWidth="1"/>
    <col min="3" max="3" width="24.42578125" style="213" customWidth="1"/>
    <col min="4" max="4" width="11.85546875" style="169" customWidth="1"/>
    <col min="5" max="5" width="2.42578125" style="169" customWidth="1"/>
    <col min="6" max="6" width="12.7109375" style="169" customWidth="1"/>
    <col min="7" max="7" width="2.140625" style="169" customWidth="1"/>
    <col min="8" max="8" width="20.7109375" style="169" customWidth="1"/>
    <col min="9" max="9" width="63" style="169" customWidth="1"/>
    <col min="10" max="16384" width="9.140625" style="169"/>
  </cols>
  <sheetData>
    <row r="1" spans="1:19" ht="6" customHeight="1" thickBot="1" x14ac:dyDescent="0.3">
      <c r="A1" s="210"/>
      <c r="B1" s="210"/>
      <c r="C1" s="262"/>
      <c r="D1" s="210"/>
      <c r="E1" s="210"/>
      <c r="F1" s="210"/>
      <c r="G1" s="210"/>
      <c r="H1" s="210"/>
      <c r="I1" s="210"/>
    </row>
    <row r="2" spans="1:19" ht="6" customHeight="1" thickTop="1" x14ac:dyDescent="0.25">
      <c r="A2" s="165"/>
      <c r="B2" s="166"/>
      <c r="C2" s="167"/>
      <c r="D2" s="166"/>
      <c r="E2" s="166"/>
      <c r="F2" s="166"/>
      <c r="G2" s="166"/>
      <c r="H2" s="166"/>
      <c r="I2" s="168"/>
    </row>
    <row r="3" spans="1:19" ht="23.25" x14ac:dyDescent="0.25">
      <c r="A3" s="170"/>
      <c r="B3" s="171"/>
      <c r="C3" s="172"/>
      <c r="D3" s="171"/>
      <c r="E3" s="171"/>
      <c r="F3" s="171"/>
      <c r="G3" s="171"/>
      <c r="H3" s="171"/>
      <c r="I3" s="173" t="s">
        <v>112</v>
      </c>
    </row>
    <row r="4" spans="1:19" ht="23.25" x14ac:dyDescent="0.25">
      <c r="A4" s="170"/>
      <c r="B4" s="171"/>
      <c r="C4" s="172"/>
      <c r="D4" s="171"/>
      <c r="E4" s="171"/>
      <c r="F4" s="171"/>
      <c r="G4" s="171"/>
      <c r="H4" s="171"/>
      <c r="I4" s="174" t="s">
        <v>111</v>
      </c>
    </row>
    <row r="5" spans="1:19" ht="23.25" x14ac:dyDescent="0.25">
      <c r="A5" s="289" t="s">
        <v>0</v>
      </c>
      <c r="B5" s="290"/>
      <c r="C5" s="290"/>
      <c r="D5" s="290"/>
      <c r="E5" s="290"/>
      <c r="F5" s="290"/>
      <c r="G5" s="290"/>
      <c r="H5" s="290"/>
      <c r="I5" s="291"/>
    </row>
    <row r="6" spans="1:19" ht="23.25" x14ac:dyDescent="0.25">
      <c r="A6" s="175"/>
      <c r="B6" s="176"/>
      <c r="C6" s="177"/>
      <c r="D6" s="176"/>
      <c r="E6" s="176"/>
      <c r="F6" s="176"/>
      <c r="G6" s="176"/>
      <c r="H6" s="176"/>
      <c r="I6" s="178"/>
    </row>
    <row r="7" spans="1:19" ht="23.25" x14ac:dyDescent="0.25">
      <c r="A7" s="175"/>
      <c r="B7" s="176"/>
      <c r="C7" s="177"/>
      <c r="D7" s="176"/>
      <c r="E7" s="176"/>
      <c r="F7" s="176"/>
      <c r="G7" s="176"/>
      <c r="H7" s="176"/>
      <c r="I7" s="178"/>
    </row>
    <row r="8" spans="1:19" x14ac:dyDescent="0.25">
      <c r="A8" s="179"/>
      <c r="B8" s="180"/>
      <c r="C8" s="181"/>
      <c r="D8" s="180"/>
      <c r="E8" s="180"/>
      <c r="F8" s="180"/>
      <c r="G8" s="180"/>
      <c r="H8" s="180"/>
      <c r="I8" s="182"/>
    </row>
    <row r="9" spans="1:19" ht="15.75" x14ac:dyDescent="0.25">
      <c r="A9" s="179"/>
      <c r="B9" s="183" t="s">
        <v>1</v>
      </c>
      <c r="C9" s="181"/>
      <c r="D9" s="180"/>
      <c r="E9" s="180"/>
      <c r="F9" s="180"/>
      <c r="G9" s="180"/>
      <c r="H9" s="180"/>
      <c r="I9" s="182"/>
    </row>
    <row r="10" spans="1:19" ht="32.1" customHeight="1" x14ac:dyDescent="0.25">
      <c r="A10" s="179"/>
      <c r="B10" s="184" t="s">
        <v>47</v>
      </c>
      <c r="C10" s="300"/>
      <c r="D10" s="300"/>
      <c r="E10" s="300"/>
      <c r="F10" s="300"/>
      <c r="G10" s="300"/>
      <c r="H10" s="300"/>
      <c r="I10" s="301"/>
    </row>
    <row r="11" spans="1:19" ht="32.1" customHeight="1" x14ac:dyDescent="0.25">
      <c r="A11" s="179"/>
      <c r="B11" s="184" t="s">
        <v>48</v>
      </c>
      <c r="C11" s="292"/>
      <c r="D11" s="292"/>
      <c r="E11" s="292"/>
      <c r="F11" s="292"/>
      <c r="G11" s="292"/>
      <c r="H11" s="292"/>
      <c r="I11" s="293"/>
    </row>
    <row r="12" spans="1:19" ht="32.1" customHeight="1" x14ac:dyDescent="0.25">
      <c r="A12" s="179"/>
      <c r="B12" s="184" t="s">
        <v>49</v>
      </c>
      <c r="C12" s="152"/>
      <c r="D12" s="180"/>
      <c r="E12" s="180"/>
      <c r="F12" s="180"/>
      <c r="G12" s="180"/>
      <c r="H12" s="180"/>
      <c r="I12" s="182"/>
      <c r="J12" s="310"/>
      <c r="K12" s="311"/>
      <c r="L12" s="311"/>
      <c r="M12" s="311"/>
      <c r="N12" s="311"/>
      <c r="O12" s="311"/>
      <c r="P12" s="311"/>
      <c r="Q12" s="311"/>
      <c r="R12" s="311"/>
      <c r="S12" s="311"/>
    </row>
    <row r="13" spans="1:19" ht="32.25" customHeight="1" x14ac:dyDescent="0.25">
      <c r="A13" s="179"/>
      <c r="B13" s="184" t="s">
        <v>50</v>
      </c>
      <c r="C13" s="152"/>
      <c r="D13" s="308" t="s">
        <v>182</v>
      </c>
      <c r="E13" s="308"/>
      <c r="F13" s="308"/>
      <c r="G13" s="308"/>
      <c r="H13" s="308"/>
      <c r="I13" s="309"/>
      <c r="J13" s="310"/>
      <c r="K13" s="311"/>
      <c r="L13" s="311"/>
      <c r="M13" s="311"/>
      <c r="N13" s="311"/>
      <c r="O13" s="311"/>
      <c r="P13" s="311"/>
      <c r="Q13" s="311"/>
      <c r="R13" s="311"/>
      <c r="S13" s="311"/>
    </row>
    <row r="14" spans="1:19" ht="20.100000000000001" customHeight="1" x14ac:dyDescent="0.25">
      <c r="A14" s="179"/>
      <c r="B14" s="184"/>
      <c r="C14" s="185"/>
      <c r="D14" s="186"/>
      <c r="E14" s="186"/>
      <c r="F14" s="186"/>
      <c r="G14" s="186"/>
      <c r="H14" s="186"/>
      <c r="I14" s="187"/>
    </row>
    <row r="15" spans="1:19" ht="32.1" customHeight="1" x14ac:dyDescent="0.25">
      <c r="A15" s="179"/>
      <c r="B15" s="188" t="s">
        <v>2</v>
      </c>
      <c r="C15" s="147"/>
      <c r="D15" s="302" t="s">
        <v>51</v>
      </c>
      <c r="E15" s="302"/>
      <c r="F15" s="302"/>
      <c r="G15" s="302"/>
      <c r="H15" s="302"/>
      <c r="I15" s="303"/>
    </row>
    <row r="16" spans="1:19" ht="16.5" x14ac:dyDescent="0.25">
      <c r="A16" s="179"/>
      <c r="B16" s="180"/>
      <c r="C16" s="181"/>
      <c r="D16" s="189"/>
      <c r="E16" s="189"/>
      <c r="F16" s="189"/>
      <c r="G16" s="189"/>
      <c r="H16" s="189"/>
      <c r="I16" s="190"/>
    </row>
    <row r="17" spans="1:19" ht="16.5" x14ac:dyDescent="0.25">
      <c r="A17" s="179"/>
      <c r="B17" s="180"/>
      <c r="C17" s="181"/>
      <c r="D17" s="189"/>
      <c r="E17" s="189"/>
      <c r="F17" s="189"/>
      <c r="G17" s="189"/>
      <c r="H17" s="189"/>
      <c r="I17" s="190"/>
    </row>
    <row r="18" spans="1:19" ht="16.5" x14ac:dyDescent="0.25">
      <c r="A18" s="179"/>
      <c r="B18" s="183" t="s">
        <v>3</v>
      </c>
      <c r="C18" s="181"/>
      <c r="D18" s="189"/>
      <c r="E18" s="189"/>
      <c r="F18" s="189"/>
      <c r="G18" s="189"/>
      <c r="H18" s="189"/>
      <c r="I18" s="190"/>
    </row>
    <row r="19" spans="1:19" ht="32.1" customHeight="1" x14ac:dyDescent="0.25">
      <c r="A19" s="179"/>
      <c r="B19" s="191" t="s">
        <v>4</v>
      </c>
      <c r="C19" s="147"/>
      <c r="D19" s="189"/>
      <c r="E19" s="189"/>
      <c r="F19" s="189"/>
      <c r="G19" s="189"/>
      <c r="H19" s="189"/>
      <c r="I19" s="190"/>
    </row>
    <row r="20" spans="1:19" ht="32.1" customHeight="1" x14ac:dyDescent="0.3">
      <c r="A20" s="179"/>
      <c r="B20" s="188" t="s">
        <v>123</v>
      </c>
      <c r="C20" s="152"/>
      <c r="D20" s="298" t="s">
        <v>261</v>
      </c>
      <c r="E20" s="298"/>
      <c r="F20" s="298"/>
      <c r="G20" s="298"/>
      <c r="H20" s="298"/>
      <c r="I20" s="299"/>
      <c r="J20" s="310"/>
      <c r="K20" s="311"/>
      <c r="L20" s="311"/>
      <c r="M20" s="311"/>
      <c r="N20" s="311"/>
      <c r="O20" s="311"/>
      <c r="P20" s="311"/>
      <c r="Q20" s="311"/>
      <c r="R20" s="311"/>
      <c r="S20" s="311"/>
    </row>
    <row r="21" spans="1:19" ht="32.1" customHeight="1" x14ac:dyDescent="0.25">
      <c r="A21" s="179"/>
      <c r="B21" s="188" t="s">
        <v>126</v>
      </c>
      <c r="C21" s="152"/>
      <c r="D21" s="192"/>
      <c r="E21" s="192"/>
      <c r="F21" s="192"/>
      <c r="G21" s="192"/>
      <c r="H21" s="192"/>
      <c r="I21" s="193"/>
      <c r="J21" s="310"/>
      <c r="K21" s="311"/>
      <c r="L21" s="311"/>
      <c r="M21" s="311"/>
      <c r="N21" s="311"/>
      <c r="O21" s="311"/>
      <c r="P21" s="311"/>
      <c r="Q21" s="311"/>
      <c r="R21" s="311"/>
    </row>
    <row r="22" spans="1:19" ht="32.1" customHeight="1" x14ac:dyDescent="0.25">
      <c r="A22" s="179"/>
      <c r="B22" s="188" t="s">
        <v>45</v>
      </c>
      <c r="C22" s="214"/>
      <c r="D22" s="287" t="s">
        <v>127</v>
      </c>
      <c r="E22" s="287"/>
      <c r="F22" s="287"/>
      <c r="G22" s="287"/>
      <c r="H22" s="287"/>
      <c r="I22" s="288"/>
    </row>
    <row r="23" spans="1:19" ht="32.1" customHeight="1" x14ac:dyDescent="0.25">
      <c r="A23" s="179"/>
      <c r="B23" s="188" t="s">
        <v>46</v>
      </c>
      <c r="C23" s="156">
        <f>IFERROR(IF(C15="North Service Area",VLOOKUP(C20,'Impact Fee Per Unit'!B10:E40,2,FALSE),IF(C15="Central Service Area",VLOOKUP(C20,'Impact Fee Per Unit'!B10:E40,3,FALSE),IF(C15="South Service Area",VLOOKUP(C20,'Impact Fee Per Unit'!B10:E40,4,FALSE),0))),"See Below")</f>
        <v>0</v>
      </c>
      <c r="D23" s="304" t="s">
        <v>250</v>
      </c>
      <c r="E23" s="304"/>
      <c r="F23" s="304"/>
      <c r="G23" s="304"/>
      <c r="H23" s="304"/>
      <c r="I23" s="305"/>
    </row>
    <row r="24" spans="1:19" ht="31.5" customHeight="1" x14ac:dyDescent="0.25">
      <c r="A24" s="179"/>
      <c r="B24" s="188" t="s">
        <v>125</v>
      </c>
      <c r="C24" s="157" t="str">
        <f>IF(C23="","",IF(C15="","Enter Impact Fee Service Area",IF(C19="","Enter Land Use Category",IF(C20="","Enter Principle Building Use",IF(C22="","Enter Number of Impact Units", (C22*C23))))))</f>
        <v>Enter Impact Fee Service Area</v>
      </c>
      <c r="D24" s="296" t="s">
        <v>262</v>
      </c>
      <c r="E24" s="296"/>
      <c r="F24" s="296"/>
      <c r="G24" s="296"/>
      <c r="H24" s="296"/>
      <c r="I24" s="297"/>
    </row>
    <row r="25" spans="1:19" ht="32.1" customHeight="1" x14ac:dyDescent="0.25">
      <c r="A25" s="179"/>
      <c r="B25" s="188" t="s">
        <v>117</v>
      </c>
      <c r="C25" s="163"/>
      <c r="D25" s="294" t="s">
        <v>183</v>
      </c>
      <c r="E25" s="294"/>
      <c r="F25" s="294"/>
      <c r="G25" s="294"/>
      <c r="H25" s="294"/>
      <c r="I25" s="295"/>
      <c r="J25" s="310"/>
      <c r="K25" s="311"/>
      <c r="L25" s="311"/>
      <c r="M25" s="311"/>
      <c r="N25" s="311"/>
      <c r="O25" s="311"/>
      <c r="P25" s="311"/>
      <c r="Q25" s="311"/>
      <c r="R25" s="311"/>
    </row>
    <row r="26" spans="1:19" ht="31.5" customHeight="1" x14ac:dyDescent="0.25">
      <c r="A26" s="179"/>
      <c r="B26" s="188" t="s">
        <v>121</v>
      </c>
      <c r="C26" s="163"/>
      <c r="D26" s="287" t="s">
        <v>114</v>
      </c>
      <c r="E26" s="287"/>
      <c r="F26" s="287"/>
      <c r="G26" s="287"/>
      <c r="H26" s="287"/>
      <c r="I26" s="288"/>
    </row>
    <row r="27" spans="1:19" ht="31.5" customHeight="1" x14ac:dyDescent="0.25">
      <c r="A27" s="179"/>
      <c r="B27" s="188" t="s">
        <v>52</v>
      </c>
      <c r="C27" s="163"/>
      <c r="D27" s="306" t="s">
        <v>108</v>
      </c>
      <c r="E27" s="306"/>
      <c r="F27" s="306"/>
      <c r="G27" s="306"/>
      <c r="H27" s="306"/>
      <c r="I27" s="307"/>
    </row>
    <row r="28" spans="1:19" ht="19.5" customHeight="1" x14ac:dyDescent="0.25">
      <c r="A28" s="179"/>
      <c r="B28" s="188"/>
      <c r="C28" s="194"/>
      <c r="D28" s="306"/>
      <c r="E28" s="306"/>
      <c r="F28" s="306"/>
      <c r="G28" s="306"/>
      <c r="H28" s="306"/>
      <c r="I28" s="307"/>
    </row>
    <row r="29" spans="1:19" ht="19.5" customHeight="1" thickBot="1" x14ac:dyDescent="0.3">
      <c r="A29" s="179"/>
      <c r="B29" s="180"/>
      <c r="C29" s="181"/>
      <c r="D29" s="306"/>
      <c r="E29" s="306"/>
      <c r="F29" s="306"/>
      <c r="G29" s="306"/>
      <c r="H29" s="306"/>
      <c r="I29" s="307"/>
    </row>
    <row r="30" spans="1:19" ht="20.100000000000001" customHeight="1" thickTop="1" x14ac:dyDescent="0.25">
      <c r="A30" s="195"/>
      <c r="B30" s="196"/>
      <c r="C30" s="197"/>
      <c r="D30" s="198"/>
      <c r="E30" s="198"/>
      <c r="F30" s="198"/>
      <c r="G30" s="198"/>
      <c r="H30" s="198"/>
      <c r="I30" s="199"/>
    </row>
    <row r="31" spans="1:19" s="200" customFormat="1" ht="15.75" x14ac:dyDescent="0.25">
      <c r="A31" s="281" t="s">
        <v>124</v>
      </c>
      <c r="B31" s="282"/>
      <c r="C31" s="282"/>
      <c r="D31" s="282"/>
      <c r="E31" s="282"/>
      <c r="F31" s="282"/>
      <c r="G31" s="282"/>
      <c r="H31" s="282"/>
      <c r="I31" s="283"/>
    </row>
    <row r="32" spans="1:19" s="200" customFormat="1" ht="7.5" customHeight="1" x14ac:dyDescent="0.25">
      <c r="A32" s="201"/>
      <c r="B32" s="202"/>
      <c r="C32" s="202"/>
      <c r="D32" s="202"/>
      <c r="E32" s="202"/>
      <c r="F32" s="202"/>
      <c r="G32" s="202"/>
      <c r="H32" s="202"/>
      <c r="I32" s="203"/>
    </row>
    <row r="33" spans="1:9" s="200" customFormat="1" x14ac:dyDescent="0.25">
      <c r="A33" s="284" t="s">
        <v>263</v>
      </c>
      <c r="B33" s="285"/>
      <c r="C33" s="285"/>
      <c r="D33" s="285"/>
      <c r="E33" s="285"/>
      <c r="F33" s="285"/>
      <c r="G33" s="285"/>
      <c r="H33" s="285"/>
      <c r="I33" s="286"/>
    </row>
    <row r="34" spans="1:9" s="200" customFormat="1" ht="30" customHeight="1" x14ac:dyDescent="0.25">
      <c r="A34" s="284"/>
      <c r="B34" s="285"/>
      <c r="C34" s="285"/>
      <c r="D34" s="285"/>
      <c r="E34" s="285"/>
      <c r="F34" s="285"/>
      <c r="G34" s="285"/>
      <c r="H34" s="285"/>
      <c r="I34" s="286"/>
    </row>
    <row r="35" spans="1:9" ht="17.25" customHeight="1" x14ac:dyDescent="0.25">
      <c r="A35" s="204"/>
      <c r="B35" s="171"/>
      <c r="C35" s="205"/>
      <c r="D35" s="206"/>
      <c r="E35" s="206"/>
      <c r="F35" s="206"/>
      <c r="G35" s="206"/>
      <c r="H35" s="207" t="s">
        <v>115</v>
      </c>
      <c r="I35" s="208" t="str">
        <f>C24</f>
        <v>Enter Impact Fee Service Area</v>
      </c>
    </row>
    <row r="36" spans="1:9" ht="17.25" customHeight="1" x14ac:dyDescent="0.25">
      <c r="A36" s="204"/>
      <c r="B36" s="171"/>
      <c r="C36" s="205"/>
      <c r="D36" s="206"/>
      <c r="E36" s="206"/>
      <c r="F36" s="206"/>
      <c r="G36" s="206"/>
      <c r="H36" s="207" t="s">
        <v>119</v>
      </c>
      <c r="I36" s="155"/>
    </row>
    <row r="37" spans="1:9" ht="15.75" x14ac:dyDescent="0.25">
      <c r="A37" s="204"/>
      <c r="B37" s="171"/>
      <c r="C37" s="205"/>
      <c r="D37" s="206"/>
      <c r="E37" s="206"/>
      <c r="F37" s="206"/>
      <c r="G37" s="206"/>
      <c r="H37" s="207" t="s">
        <v>118</v>
      </c>
      <c r="I37" s="155"/>
    </row>
    <row r="38" spans="1:9" ht="17.25" customHeight="1" x14ac:dyDescent="0.25">
      <c r="A38" s="204"/>
      <c r="B38" s="171"/>
      <c r="C38" s="205"/>
      <c r="D38" s="206"/>
      <c r="E38" s="206"/>
      <c r="F38" s="206"/>
      <c r="G38" s="206"/>
      <c r="H38" s="207" t="s">
        <v>116</v>
      </c>
      <c r="I38" s="155"/>
    </row>
    <row r="39" spans="1:9" ht="15.75" x14ac:dyDescent="0.25">
      <c r="A39" s="204"/>
      <c r="B39" s="171"/>
      <c r="C39" s="205"/>
      <c r="D39" s="206"/>
      <c r="E39" s="206"/>
      <c r="F39" s="206"/>
      <c r="G39" s="206"/>
      <c r="H39" s="207" t="s">
        <v>128</v>
      </c>
      <c r="I39" s="208">
        <f>IFERROR(I35-I36-I37-I38,0)</f>
        <v>0</v>
      </c>
    </row>
    <row r="40" spans="1:9" ht="15.75" thickBot="1" x14ac:dyDescent="0.3">
      <c r="A40" s="209"/>
      <c r="B40" s="210"/>
      <c r="C40" s="211"/>
      <c r="D40" s="212"/>
      <c r="E40" s="212"/>
      <c r="F40" s="212"/>
      <c r="G40" s="212"/>
      <c r="H40" s="210"/>
      <c r="I40" s="38"/>
    </row>
    <row r="41" spans="1:9" ht="15.75" thickTop="1" x14ac:dyDescent="0.25"/>
  </sheetData>
  <sheetProtection algorithmName="SHA-512" hashValue="UFQ86SnNNWziH4cN0hBQdsGw4xtTH5jkGgtNZLwEUsqB2C/SM19RRx5uSKPj16xIEtTq3q5u/1yLCox5MkDRYA==" saltValue="prekWwBABS6X2fVSImNtYA==" spinCount="100000" sheet="1" selectLockedCells="1"/>
  <mergeCells count="19">
    <mergeCell ref="J25:R25"/>
    <mergeCell ref="J13:S13"/>
    <mergeCell ref="J12:S12"/>
    <mergeCell ref="J20:S20"/>
    <mergeCell ref="J21:R21"/>
    <mergeCell ref="A31:I31"/>
    <mergeCell ref="A33:I34"/>
    <mergeCell ref="D22:I22"/>
    <mergeCell ref="A5:I5"/>
    <mergeCell ref="C11:I11"/>
    <mergeCell ref="D26:I26"/>
    <mergeCell ref="D25:I25"/>
    <mergeCell ref="D24:I24"/>
    <mergeCell ref="D20:I20"/>
    <mergeCell ref="C10:I10"/>
    <mergeCell ref="D15:I15"/>
    <mergeCell ref="D23:I23"/>
    <mergeCell ref="D27:I29"/>
    <mergeCell ref="D13:I13"/>
  </mergeCells>
  <conditionalFormatting sqref="C10:C11">
    <cfRule type="cellIs" dxfId="23" priority="149" stopIfTrue="1" operator="equal">
      <formula>"Insert Development Name"</formula>
    </cfRule>
  </conditionalFormatting>
  <conditionalFormatting sqref="C12">
    <cfRule type="cellIs" dxfId="22" priority="150" stopIfTrue="1" operator="equal">
      <formula>"Insert Applicant Name"</formula>
    </cfRule>
  </conditionalFormatting>
  <conditionalFormatting sqref="C13:C14">
    <cfRule type="cellIs" dxfId="21" priority="151" stopIfTrue="1" operator="equal">
      <formula>"Insert Legal Description"</formula>
    </cfRule>
  </conditionalFormatting>
  <conditionalFormatting sqref="C15">
    <cfRule type="cellIs" dxfId="20" priority="4" stopIfTrue="1" operator="equal">
      <formula>"Insert Legal Description"</formula>
    </cfRule>
  </conditionalFormatting>
  <conditionalFormatting sqref="C19">
    <cfRule type="cellIs" dxfId="19" priority="3" stopIfTrue="1" operator="equal">
      <formula>"Insert Legal Description"</formula>
    </cfRule>
  </conditionalFormatting>
  <conditionalFormatting sqref="C21">
    <cfRule type="cellIs" dxfId="18" priority="2" stopIfTrue="1" operator="equal">
      <formula>"Insert Legal Description"</formula>
    </cfRule>
  </conditionalFormatting>
  <conditionalFormatting sqref="C20">
    <cfRule type="cellIs" dxfId="17" priority="1" stopIfTrue="1" operator="equal">
      <formula>"Insert Legal Description"</formula>
    </cfRule>
  </conditionalFormatting>
  <dataValidations count="5">
    <dataValidation type="list" allowBlank="1" showInputMessage="1" showErrorMessage="1" sqref="C15" xr:uid="{00000000-0002-0000-0100-000000000000}">
      <formula1>"North Service Area, Central Service Area, South Service Area"</formula1>
    </dataValidation>
    <dataValidation type="list" allowBlank="1" showInputMessage="1" showErrorMessage="1" sqref="C20" xr:uid="{00000000-0002-0000-0100-000001000000}">
      <formula1>INDIRECT($C$19)</formula1>
    </dataValidation>
    <dataValidation type="list" allowBlank="1" showInputMessage="1" showErrorMessage="1" sqref="C21" xr:uid="{00000000-0002-0000-0100-000002000000}">
      <formula1>"Dwelling Unit,1000 SF,Fueling Position,Bed,Room"</formula1>
    </dataValidation>
    <dataValidation type="list" allowBlank="1" showInputMessage="1" showErrorMessage="1" sqref="C25:C27" xr:uid="{00000000-0002-0000-0100-000003000000}">
      <formula1>"Yes,No"</formula1>
    </dataValidation>
    <dataValidation type="decimal" allowBlank="1" showInputMessage="1" showErrorMessage="1" sqref="C22" xr:uid="{3FD7A86C-7980-43CC-A09D-A46A7DDFB469}">
      <formula1>0</formula1>
      <formula2>100000</formula2>
    </dataValidation>
  </dataValidations>
  <hyperlinks>
    <hyperlink ref="A5" r:id="rId1" xr:uid="{00000000-0004-0000-0100-000000000000}"/>
    <hyperlink ref="D15:I15" location="'Service Area Map'!A1" display="Click here to review the Service Area Map." xr:uid="{00000000-0004-0000-0100-000001000000}"/>
  </hyperlinks>
  <printOptions horizontalCentered="1"/>
  <pageMargins left="0.45" right="0.45" top="0.75" bottom="0.75" header="0.3" footer="0.3"/>
  <pageSetup scale="55" orientation="portrait" horizontalDpi="300" verticalDpi="1200" r:id="rId2"/>
  <headerFooter>
    <oddHeader>&amp;R&amp;G</oddHeader>
  </headerFooter>
  <drawing r:id="rId3"/>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100-000004000000}">
          <x14:formula1>
            <xm:f>Admin!$A$2:$A$8</xm:f>
          </x14:formula1>
          <xm:sqref>C19</xm:sqref>
        </x14:dataValidation>
        <x14:dataValidation type="list" allowBlank="1" showInputMessage="1" showErrorMessage="1" xr:uid="{7DAE577A-EC59-4C3B-83F6-A9ACB1590384}">
          <x14:formula1>
            <xm:f>Municipalities!$A$2:$A$32</xm:f>
          </x14:formula1>
          <xm:sqref>C12</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E44"/>
  <sheetViews>
    <sheetView workbookViewId="0">
      <selection activeCell="C5" sqref="C5"/>
    </sheetView>
  </sheetViews>
  <sheetFormatPr defaultRowHeight="15" x14ac:dyDescent="0.25"/>
  <cols>
    <col min="1" max="2" width="22" bestFit="1" customWidth="1"/>
    <col min="3" max="3" width="40.5703125" bestFit="1" customWidth="1"/>
    <col min="4" max="4" width="20.7109375" bestFit="1" customWidth="1"/>
    <col min="5" max="5" width="33.140625" bestFit="1" customWidth="1"/>
    <col min="6" max="6" width="22.5703125" bestFit="1" customWidth="1"/>
    <col min="7" max="7" width="19.28515625" bestFit="1" customWidth="1"/>
    <col min="8" max="8" width="19.140625" bestFit="1" customWidth="1"/>
  </cols>
  <sheetData>
    <row r="1" spans="1:5" x14ac:dyDescent="0.25">
      <c r="A1" t="s">
        <v>31</v>
      </c>
      <c r="B1" t="s">
        <v>32</v>
      </c>
      <c r="C1" t="s">
        <v>226</v>
      </c>
    </row>
    <row r="2" spans="1:5" x14ac:dyDescent="0.25">
      <c r="A2" t="s">
        <v>5</v>
      </c>
      <c r="B2" t="s">
        <v>7</v>
      </c>
      <c r="C2" t="s">
        <v>184</v>
      </c>
    </row>
    <row r="3" spans="1:5" x14ac:dyDescent="0.25">
      <c r="A3" t="s">
        <v>40</v>
      </c>
      <c r="B3" t="s">
        <v>225</v>
      </c>
      <c r="C3" t="s">
        <v>224</v>
      </c>
    </row>
    <row r="4" spans="1:5" x14ac:dyDescent="0.25">
      <c r="A4" t="s">
        <v>41</v>
      </c>
      <c r="B4" t="s">
        <v>8</v>
      </c>
      <c r="C4" t="s">
        <v>227</v>
      </c>
    </row>
    <row r="5" spans="1:5" x14ac:dyDescent="0.25">
      <c r="A5" t="s">
        <v>42</v>
      </c>
      <c r="B5" t="s">
        <v>9</v>
      </c>
    </row>
    <row r="6" spans="1:5" x14ac:dyDescent="0.25">
      <c r="A6" t="s">
        <v>43</v>
      </c>
    </row>
    <row r="7" spans="1:5" x14ac:dyDescent="0.25">
      <c r="A7" t="s">
        <v>44</v>
      </c>
    </row>
    <row r="8" spans="1:5" x14ac:dyDescent="0.25">
      <c r="A8" t="s">
        <v>6</v>
      </c>
      <c r="B8" t="s">
        <v>35</v>
      </c>
    </row>
    <row r="9" spans="1:5" x14ac:dyDescent="0.25">
      <c r="B9" t="s">
        <v>10</v>
      </c>
    </row>
    <row r="10" spans="1:5" x14ac:dyDescent="0.25">
      <c r="B10" t="s">
        <v>11</v>
      </c>
    </row>
    <row r="11" spans="1:5" x14ac:dyDescent="0.25">
      <c r="B11" t="s">
        <v>12</v>
      </c>
    </row>
    <row r="12" spans="1:5" x14ac:dyDescent="0.25">
      <c r="B12" t="s">
        <v>13</v>
      </c>
    </row>
    <row r="13" spans="1:5" x14ac:dyDescent="0.25">
      <c r="B13" t="s">
        <v>14</v>
      </c>
    </row>
    <row r="14" spans="1:5" x14ac:dyDescent="0.25">
      <c r="B14" t="s">
        <v>15</v>
      </c>
    </row>
    <row r="15" spans="1:5" x14ac:dyDescent="0.25">
      <c r="B15" t="s">
        <v>16</v>
      </c>
      <c r="D15" t="s">
        <v>31</v>
      </c>
      <c r="E15" t="s">
        <v>34</v>
      </c>
    </row>
    <row r="16" spans="1:5" x14ac:dyDescent="0.25">
      <c r="D16" t="s">
        <v>40</v>
      </c>
    </row>
    <row r="18" spans="2:2" x14ac:dyDescent="0.25">
      <c r="B18" t="s">
        <v>36</v>
      </c>
    </row>
    <row r="19" spans="2:2" x14ac:dyDescent="0.25">
      <c r="B19" t="s">
        <v>17</v>
      </c>
    </row>
    <row r="20" spans="2:2" x14ac:dyDescent="0.25">
      <c r="B20" t="s">
        <v>18</v>
      </c>
    </row>
    <row r="21" spans="2:2" x14ac:dyDescent="0.25">
      <c r="B21" t="s">
        <v>19</v>
      </c>
    </row>
    <row r="22" spans="2:2" x14ac:dyDescent="0.25">
      <c r="B22" t="s">
        <v>20</v>
      </c>
    </row>
    <row r="25" spans="2:2" x14ac:dyDescent="0.25">
      <c r="B25" t="s">
        <v>37</v>
      </c>
    </row>
    <row r="26" spans="2:2" x14ac:dyDescent="0.25">
      <c r="B26" t="s">
        <v>21</v>
      </c>
    </row>
    <row r="27" spans="2:2" x14ac:dyDescent="0.25">
      <c r="B27" t="s">
        <v>22</v>
      </c>
    </row>
    <row r="28" spans="2:2" x14ac:dyDescent="0.25">
      <c r="B28" t="s">
        <v>23</v>
      </c>
    </row>
    <row r="31" spans="2:2" x14ac:dyDescent="0.25">
      <c r="B31" t="s">
        <v>38</v>
      </c>
    </row>
    <row r="32" spans="2:2" x14ac:dyDescent="0.25">
      <c r="B32" t="s">
        <v>24</v>
      </c>
    </row>
    <row r="33" spans="2:2" x14ac:dyDescent="0.25">
      <c r="B33" t="s">
        <v>25</v>
      </c>
    </row>
    <row r="36" spans="2:2" x14ac:dyDescent="0.25">
      <c r="B36" t="s">
        <v>39</v>
      </c>
    </row>
    <row r="37" spans="2:2" x14ac:dyDescent="0.25">
      <c r="B37" t="s">
        <v>26</v>
      </c>
    </row>
    <row r="38" spans="2:2" x14ac:dyDescent="0.25">
      <c r="B38" t="s">
        <v>27</v>
      </c>
    </row>
    <row r="39" spans="2:2" x14ac:dyDescent="0.25">
      <c r="B39" t="s">
        <v>28</v>
      </c>
    </row>
    <row r="40" spans="2:2" x14ac:dyDescent="0.25">
      <c r="B40" t="s">
        <v>29</v>
      </c>
    </row>
    <row r="43" spans="2:2" x14ac:dyDescent="0.25">
      <c r="B43" t="s">
        <v>33</v>
      </c>
    </row>
    <row r="44" spans="2:2" x14ac:dyDescent="0.25">
      <c r="B44" t="s">
        <v>30</v>
      </c>
    </row>
  </sheetData>
  <dataValidations count="2">
    <dataValidation type="list" allowBlank="1" showInputMessage="1" showErrorMessage="1" sqref="D16" xr:uid="{00000000-0002-0000-0200-000000000000}">
      <formula1>$A$2:$A$8</formula1>
    </dataValidation>
    <dataValidation type="list" allowBlank="1" showInputMessage="1" showErrorMessage="1" sqref="E16" xr:uid="{00000000-0002-0000-0200-000001000000}">
      <formula1>INDIRECT($D$16)</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
  <dimension ref="A1:AA73"/>
  <sheetViews>
    <sheetView showGridLines="0" topLeftCell="A64" zoomScale="98" zoomScaleNormal="98" workbookViewId="0">
      <selection activeCell="C50" sqref="C50:I50"/>
    </sheetView>
  </sheetViews>
  <sheetFormatPr defaultRowHeight="15" x14ac:dyDescent="0.25"/>
  <cols>
    <col min="1" max="1" width="2.28515625" style="169" customWidth="1"/>
    <col min="2" max="3" width="5.7109375" style="169" customWidth="1"/>
    <col min="4" max="4" width="2.85546875" style="169" customWidth="1"/>
    <col min="5" max="5" width="25.5703125" style="169" customWidth="1"/>
    <col min="6" max="6" width="2.85546875" style="169" customWidth="1"/>
    <col min="7" max="7" width="25.7109375" style="169" customWidth="1"/>
    <col min="8" max="8" width="2.85546875" style="169" customWidth="1"/>
    <col min="9" max="9" width="33.85546875" style="169" customWidth="1"/>
    <col min="10" max="16384" width="9.140625" style="169"/>
  </cols>
  <sheetData>
    <row r="1" spans="1:27" ht="24" thickTop="1" x14ac:dyDescent="0.35">
      <c r="A1" s="215"/>
      <c r="B1" s="216"/>
      <c r="C1" s="216"/>
      <c r="D1" s="166"/>
      <c r="E1" s="166"/>
      <c r="F1" s="166"/>
      <c r="G1" s="166"/>
      <c r="H1" s="166"/>
      <c r="I1" s="217" t="s">
        <v>109</v>
      </c>
    </row>
    <row r="2" spans="1:27" ht="23.25" x14ac:dyDescent="0.25">
      <c r="A2" s="170"/>
      <c r="B2" s="218"/>
      <c r="C2" s="218"/>
      <c r="D2" s="171"/>
      <c r="E2" s="171"/>
      <c r="F2" s="171"/>
      <c r="G2" s="171"/>
      <c r="H2" s="171"/>
      <c r="I2" s="219" t="s">
        <v>113</v>
      </c>
    </row>
    <row r="3" spans="1:27" ht="34.5" customHeight="1" x14ac:dyDescent="0.25">
      <c r="A3" s="220"/>
      <c r="B3" s="221"/>
      <c r="C3" s="221"/>
      <c r="D3" s="218"/>
      <c r="E3" s="218"/>
      <c r="F3" s="218"/>
      <c r="G3" s="218"/>
      <c r="H3" s="218"/>
      <c r="I3" s="178" t="s">
        <v>0</v>
      </c>
    </row>
    <row r="4" spans="1:27" ht="23.25" customHeight="1" x14ac:dyDescent="0.25">
      <c r="A4" s="326"/>
      <c r="B4" s="327"/>
      <c r="C4" s="327"/>
      <c r="D4" s="327"/>
      <c r="E4" s="327"/>
      <c r="F4" s="327"/>
      <c r="G4" s="327"/>
      <c r="H4" s="327"/>
      <c r="I4" s="328"/>
    </row>
    <row r="5" spans="1:27" ht="41.25" customHeight="1" x14ac:dyDescent="0.25">
      <c r="A5" s="326"/>
      <c r="B5" s="327"/>
      <c r="C5" s="327"/>
      <c r="D5" s="327"/>
      <c r="E5" s="327"/>
      <c r="F5" s="327"/>
      <c r="G5" s="327"/>
      <c r="H5" s="327"/>
      <c r="I5" s="328"/>
    </row>
    <row r="6" spans="1:27" ht="78" customHeight="1" x14ac:dyDescent="0.25">
      <c r="A6" s="179"/>
      <c r="B6" s="331" t="s">
        <v>251</v>
      </c>
      <c r="C6" s="331"/>
      <c r="D6" s="331"/>
      <c r="E6" s="331"/>
      <c r="F6" s="331"/>
      <c r="G6" s="331"/>
      <c r="H6" s="331"/>
      <c r="I6" s="332"/>
    </row>
    <row r="7" spans="1:27" s="228" customFormat="1" ht="24" customHeight="1" x14ac:dyDescent="0.25">
      <c r="A7" s="222"/>
      <c r="B7" s="223" t="s">
        <v>54</v>
      </c>
      <c r="C7" s="224" t="s">
        <v>53</v>
      </c>
      <c r="D7" s="225"/>
      <c r="E7" s="225"/>
      <c r="F7" s="225"/>
      <c r="G7" s="226"/>
      <c r="H7" s="225"/>
      <c r="I7" s="227"/>
      <c r="L7" s="169"/>
    </row>
    <row r="8" spans="1:27" s="231" customFormat="1" ht="16.5" x14ac:dyDescent="0.25">
      <c r="A8" s="229"/>
      <c r="B8" s="230"/>
      <c r="C8" s="329" t="s">
        <v>257</v>
      </c>
      <c r="D8" s="329"/>
      <c r="E8" s="329"/>
      <c r="F8" s="329"/>
      <c r="G8" s="329"/>
      <c r="H8" s="329"/>
      <c r="I8" s="330"/>
      <c r="J8" s="324"/>
      <c r="K8" s="325"/>
      <c r="L8" s="325"/>
      <c r="M8" s="325"/>
      <c r="N8" s="325"/>
      <c r="O8" s="325"/>
      <c r="P8" s="325"/>
      <c r="Q8" s="325"/>
      <c r="R8" s="325"/>
      <c r="S8" s="325"/>
      <c r="T8" s="325"/>
      <c r="U8" s="325"/>
      <c r="V8" s="325"/>
      <c r="W8" s="325"/>
      <c r="X8" s="325"/>
      <c r="Y8" s="325"/>
      <c r="Z8" s="325"/>
      <c r="AA8" s="325"/>
    </row>
    <row r="9" spans="1:27" ht="24" customHeight="1" x14ac:dyDescent="0.3">
      <c r="A9" s="179"/>
      <c r="B9" s="232"/>
      <c r="C9" s="233" t="s">
        <v>55</v>
      </c>
      <c r="D9" s="234"/>
      <c r="E9" s="234"/>
      <c r="F9" s="234"/>
      <c r="G9" s="235"/>
      <c r="H9" s="234"/>
      <c r="I9" s="236"/>
    </row>
    <row r="10" spans="1:27" ht="18" customHeight="1" x14ac:dyDescent="0.25">
      <c r="A10" s="179"/>
      <c r="B10" s="180"/>
      <c r="C10" s="237"/>
      <c r="D10" s="318" t="s">
        <v>56</v>
      </c>
      <c r="E10" s="318"/>
      <c r="F10" s="318"/>
      <c r="G10" s="318"/>
      <c r="H10" s="318"/>
      <c r="I10" s="319"/>
    </row>
    <row r="11" spans="1:27" ht="18" customHeight="1" x14ac:dyDescent="0.25">
      <c r="A11" s="179"/>
      <c r="B11" s="180"/>
      <c r="C11" s="237"/>
      <c r="D11" s="318" t="s">
        <v>57</v>
      </c>
      <c r="E11" s="318"/>
      <c r="F11" s="318"/>
      <c r="G11" s="318"/>
      <c r="H11" s="318"/>
      <c r="I11" s="319"/>
    </row>
    <row r="12" spans="1:27" ht="18" customHeight="1" x14ac:dyDescent="0.25">
      <c r="A12" s="179"/>
      <c r="B12" s="180"/>
      <c r="C12" s="237"/>
      <c r="D12" s="318" t="s">
        <v>58</v>
      </c>
      <c r="E12" s="318"/>
      <c r="F12" s="318"/>
      <c r="G12" s="318"/>
      <c r="H12" s="318"/>
      <c r="I12" s="319"/>
    </row>
    <row r="13" spans="1:27" ht="53.25" customHeight="1" x14ac:dyDescent="0.25">
      <c r="A13" s="179"/>
      <c r="B13" s="180"/>
      <c r="C13" s="237"/>
      <c r="D13" s="318" t="s">
        <v>59</v>
      </c>
      <c r="E13" s="318"/>
      <c r="F13" s="318"/>
      <c r="G13" s="318"/>
      <c r="H13" s="318"/>
      <c r="I13" s="319"/>
    </row>
    <row r="14" spans="1:27" s="228" customFormat="1" ht="26.1" customHeight="1" x14ac:dyDescent="0.3">
      <c r="A14" s="222"/>
      <c r="B14" s="238"/>
      <c r="C14" s="239" t="s">
        <v>60</v>
      </c>
      <c r="D14" s="240"/>
      <c r="E14" s="240"/>
      <c r="F14" s="240"/>
      <c r="G14" s="240"/>
      <c r="H14" s="240"/>
      <c r="I14" s="241"/>
    </row>
    <row r="15" spans="1:27" ht="16.5" x14ac:dyDescent="0.25">
      <c r="A15" s="179"/>
      <c r="B15" s="180"/>
      <c r="C15" s="296" t="s">
        <v>252</v>
      </c>
      <c r="D15" s="296"/>
      <c r="E15" s="296"/>
      <c r="F15" s="296"/>
      <c r="G15" s="296"/>
      <c r="H15" s="296"/>
      <c r="I15" s="297"/>
    </row>
    <row r="16" spans="1:27" ht="54.95" customHeight="1" x14ac:dyDescent="0.25">
      <c r="A16" s="179"/>
      <c r="B16" s="180"/>
      <c r="C16" s="242"/>
      <c r="D16" s="287" t="s">
        <v>61</v>
      </c>
      <c r="E16" s="287"/>
      <c r="F16" s="287"/>
      <c r="G16" s="287"/>
      <c r="H16" s="287"/>
      <c r="I16" s="288"/>
    </row>
    <row r="17" spans="1:9" s="228" customFormat="1" ht="24" customHeight="1" x14ac:dyDescent="0.25">
      <c r="A17" s="222"/>
      <c r="B17" s="223" t="s">
        <v>63</v>
      </c>
      <c r="C17" s="224" t="s">
        <v>62</v>
      </c>
      <c r="D17" s="243"/>
      <c r="E17" s="243"/>
      <c r="F17" s="243"/>
      <c r="G17" s="244"/>
      <c r="H17" s="243"/>
      <c r="I17" s="245"/>
    </row>
    <row r="18" spans="1:9" s="248" customFormat="1" ht="30" customHeight="1" x14ac:dyDescent="0.25">
      <c r="A18" s="246"/>
      <c r="B18" s="247"/>
      <c r="C18" s="316" t="s">
        <v>106</v>
      </c>
      <c r="D18" s="316"/>
      <c r="E18" s="316"/>
      <c r="F18" s="316"/>
      <c r="G18" s="316"/>
      <c r="H18" s="316"/>
      <c r="I18" s="317"/>
    </row>
    <row r="19" spans="1:9" ht="24" customHeight="1" x14ac:dyDescent="0.3">
      <c r="A19" s="179"/>
      <c r="B19" s="232"/>
      <c r="C19" s="233" t="s">
        <v>55</v>
      </c>
      <c r="D19" s="234"/>
      <c r="E19" s="234"/>
      <c r="F19" s="234"/>
      <c r="G19" s="235"/>
      <c r="H19" s="234"/>
      <c r="I19" s="236"/>
    </row>
    <row r="20" spans="1:9" ht="54.95" customHeight="1" x14ac:dyDescent="0.25">
      <c r="A20" s="179"/>
      <c r="B20" s="180"/>
      <c r="C20" s="267"/>
      <c r="D20" s="318" t="s">
        <v>64</v>
      </c>
      <c r="E20" s="318"/>
      <c r="F20" s="318"/>
      <c r="G20" s="318"/>
      <c r="H20" s="318"/>
      <c r="I20" s="319"/>
    </row>
    <row r="21" spans="1:9" s="228" customFormat="1" ht="20.100000000000001" customHeight="1" x14ac:dyDescent="0.3">
      <c r="A21" s="222"/>
      <c r="B21" s="238"/>
      <c r="C21" s="249"/>
      <c r="E21" s="250" t="s">
        <v>65</v>
      </c>
      <c r="F21" s="213"/>
      <c r="G21" s="250" t="s">
        <v>68</v>
      </c>
      <c r="H21" s="213"/>
      <c r="I21" s="251" t="s">
        <v>71</v>
      </c>
    </row>
    <row r="22" spans="1:9" s="228" customFormat="1" ht="20.100000000000001" customHeight="1" x14ac:dyDescent="0.3">
      <c r="A22" s="222"/>
      <c r="B22" s="238"/>
      <c r="C22" s="249"/>
      <c r="D22" s="213"/>
      <c r="E22" s="250" t="s">
        <v>66</v>
      </c>
      <c r="F22" s="213"/>
      <c r="G22" s="250" t="s">
        <v>69</v>
      </c>
      <c r="H22" s="213"/>
      <c r="I22" s="251" t="s">
        <v>72</v>
      </c>
    </row>
    <row r="23" spans="1:9" s="228" customFormat="1" ht="20.100000000000001" customHeight="1" x14ac:dyDescent="0.3">
      <c r="A23" s="222"/>
      <c r="B23" s="238"/>
      <c r="C23" s="249"/>
      <c r="D23" s="213"/>
      <c r="E23" s="250" t="s">
        <v>67</v>
      </c>
      <c r="F23" s="213"/>
      <c r="G23" s="250" t="s">
        <v>70</v>
      </c>
      <c r="H23" s="213"/>
      <c r="I23" s="251" t="s">
        <v>73</v>
      </c>
    </row>
    <row r="24" spans="1:9" s="256" customFormat="1" ht="6.75" customHeight="1" x14ac:dyDescent="0.25">
      <c r="A24" s="252"/>
      <c r="B24" s="253"/>
      <c r="C24" s="192"/>
      <c r="D24" s="254"/>
      <c r="E24" s="254"/>
      <c r="F24" s="254"/>
      <c r="G24" s="254"/>
      <c r="H24" s="254"/>
      <c r="I24" s="255"/>
    </row>
    <row r="25" spans="1:9" ht="54.95" customHeight="1" x14ac:dyDescent="0.25">
      <c r="A25" s="179"/>
      <c r="B25" s="180"/>
      <c r="C25" s="237"/>
      <c r="D25" s="318" t="s">
        <v>78</v>
      </c>
      <c r="E25" s="318"/>
      <c r="F25" s="318"/>
      <c r="G25" s="318"/>
      <c r="H25" s="318"/>
      <c r="I25" s="319"/>
    </row>
    <row r="26" spans="1:9" s="228" customFormat="1" ht="20.100000000000001" customHeight="1" x14ac:dyDescent="0.3">
      <c r="A26" s="222"/>
      <c r="B26" s="238"/>
      <c r="C26" s="249"/>
      <c r="E26" s="320" t="s">
        <v>79</v>
      </c>
      <c r="F26" s="320"/>
      <c r="G26" s="320"/>
      <c r="H26" s="320"/>
      <c r="I26" s="321"/>
    </row>
    <row r="27" spans="1:9" s="228" customFormat="1" ht="20.100000000000001" customHeight="1" x14ac:dyDescent="0.3">
      <c r="A27" s="222"/>
      <c r="B27" s="238"/>
      <c r="C27" s="249"/>
      <c r="E27" s="320" t="s">
        <v>80</v>
      </c>
      <c r="F27" s="320"/>
      <c r="G27" s="320"/>
      <c r="H27" s="320"/>
      <c r="I27" s="321"/>
    </row>
    <row r="28" spans="1:9" s="228" customFormat="1" ht="20.100000000000001" customHeight="1" x14ac:dyDescent="0.3">
      <c r="A28" s="222"/>
      <c r="B28" s="238"/>
      <c r="C28" s="249"/>
      <c r="E28" s="320" t="s">
        <v>81</v>
      </c>
      <c r="F28" s="320"/>
      <c r="G28" s="320"/>
      <c r="H28" s="320"/>
      <c r="I28" s="321"/>
    </row>
    <row r="29" spans="1:9" s="228" customFormat="1" ht="24" customHeight="1" x14ac:dyDescent="0.25">
      <c r="A29" s="222"/>
      <c r="B29" s="223" t="s">
        <v>63</v>
      </c>
      <c r="C29" s="224" t="s">
        <v>237</v>
      </c>
      <c r="D29" s="243"/>
      <c r="E29" s="243"/>
      <c r="F29" s="243"/>
      <c r="G29" s="244"/>
      <c r="H29" s="243"/>
      <c r="I29" s="245"/>
    </row>
    <row r="30" spans="1:9" ht="25.5" customHeight="1" x14ac:dyDescent="0.3">
      <c r="A30" s="179"/>
      <c r="B30" s="180"/>
      <c r="C30" s="239" t="s">
        <v>60</v>
      </c>
      <c r="D30" s="235"/>
      <c r="E30" s="235"/>
      <c r="F30" s="235"/>
      <c r="G30" s="235"/>
      <c r="H30" s="235"/>
      <c r="I30" s="236"/>
    </row>
    <row r="31" spans="1:9" ht="15" customHeight="1" x14ac:dyDescent="0.25">
      <c r="A31" s="179"/>
      <c r="B31" s="180"/>
      <c r="C31" s="296" t="s">
        <v>252</v>
      </c>
      <c r="D31" s="296"/>
      <c r="E31" s="296"/>
      <c r="F31" s="296"/>
      <c r="G31" s="296"/>
      <c r="H31" s="296"/>
      <c r="I31" s="297"/>
    </row>
    <row r="32" spans="1:9" s="228" customFormat="1" ht="20.100000000000001" customHeight="1" x14ac:dyDescent="0.3">
      <c r="A32" s="222"/>
      <c r="B32" s="238"/>
      <c r="C32" s="314" t="s">
        <v>82</v>
      </c>
      <c r="D32" s="314"/>
      <c r="E32" s="314"/>
      <c r="F32" s="314"/>
      <c r="G32" s="314"/>
      <c r="H32" s="314"/>
      <c r="I32" s="315"/>
    </row>
    <row r="33" spans="1:9" ht="33.75" customHeight="1" x14ac:dyDescent="0.25">
      <c r="A33" s="179"/>
      <c r="B33" s="180"/>
      <c r="C33" s="242"/>
      <c r="D33" s="287" t="s">
        <v>84</v>
      </c>
      <c r="E33" s="287"/>
      <c r="F33" s="287"/>
      <c r="G33" s="287"/>
      <c r="H33" s="287"/>
      <c r="I33" s="288"/>
    </row>
    <row r="34" spans="1:9" s="228" customFormat="1" ht="20.100000000000001" customHeight="1" x14ac:dyDescent="0.3">
      <c r="A34" s="222"/>
      <c r="B34" s="238"/>
      <c r="C34" s="314" t="s">
        <v>83</v>
      </c>
      <c r="D34" s="314"/>
      <c r="E34" s="314"/>
      <c r="F34" s="314"/>
      <c r="G34" s="314"/>
      <c r="H34" s="314"/>
      <c r="I34" s="315"/>
    </row>
    <row r="35" spans="1:9" ht="33.75" customHeight="1" x14ac:dyDescent="0.25">
      <c r="A35" s="179"/>
      <c r="B35" s="180"/>
      <c r="C35" s="242"/>
      <c r="D35" s="287" t="s">
        <v>85</v>
      </c>
      <c r="E35" s="287"/>
      <c r="F35" s="287"/>
      <c r="G35" s="287"/>
      <c r="H35" s="287"/>
      <c r="I35" s="288"/>
    </row>
    <row r="36" spans="1:9" ht="33.75" customHeight="1" x14ac:dyDescent="0.25">
      <c r="A36" s="179"/>
      <c r="B36" s="180"/>
      <c r="C36" s="242"/>
      <c r="D36" s="287" t="s">
        <v>86</v>
      </c>
      <c r="E36" s="287"/>
      <c r="F36" s="287"/>
      <c r="G36" s="287"/>
      <c r="H36" s="287"/>
      <c r="I36" s="288"/>
    </row>
    <row r="37" spans="1:9" s="228" customFormat="1" ht="24" customHeight="1" x14ac:dyDescent="0.25">
      <c r="A37" s="222"/>
      <c r="B37" s="223" t="s">
        <v>74</v>
      </c>
      <c r="C37" s="224" t="s">
        <v>75</v>
      </c>
      <c r="D37" s="243"/>
      <c r="E37" s="243"/>
      <c r="F37" s="243"/>
      <c r="G37" s="244"/>
      <c r="H37" s="243"/>
      <c r="I37" s="245"/>
    </row>
    <row r="38" spans="1:9" ht="18" customHeight="1" x14ac:dyDescent="0.25">
      <c r="A38" s="204"/>
      <c r="B38" s="247"/>
      <c r="C38" s="316" t="s">
        <v>107</v>
      </c>
      <c r="D38" s="316"/>
      <c r="E38" s="316"/>
      <c r="F38" s="316"/>
      <c r="G38" s="316"/>
      <c r="H38" s="316"/>
      <c r="I38" s="317"/>
    </row>
    <row r="39" spans="1:9" ht="24" customHeight="1" x14ac:dyDescent="0.3">
      <c r="A39" s="204"/>
      <c r="B39" s="232"/>
      <c r="C39" s="233" t="s">
        <v>55</v>
      </c>
      <c r="D39" s="234"/>
      <c r="E39" s="234"/>
      <c r="F39" s="234"/>
      <c r="G39" s="235"/>
      <c r="H39" s="234"/>
      <c r="I39" s="236"/>
    </row>
    <row r="40" spans="1:9" ht="33.75" customHeight="1" x14ac:dyDescent="0.25">
      <c r="A40" s="204"/>
      <c r="B40" s="180"/>
      <c r="C40" s="237"/>
      <c r="D40" s="318" t="s">
        <v>76</v>
      </c>
      <c r="E40" s="318"/>
      <c r="F40" s="318"/>
      <c r="G40" s="318"/>
      <c r="H40" s="318"/>
      <c r="I40" s="319"/>
    </row>
    <row r="41" spans="1:9" ht="26.1" customHeight="1" x14ac:dyDescent="0.3">
      <c r="A41" s="204"/>
      <c r="B41" s="180"/>
      <c r="C41" s="239" t="s">
        <v>60</v>
      </c>
      <c r="D41" s="235"/>
      <c r="E41" s="235"/>
      <c r="F41" s="235"/>
      <c r="G41" s="235"/>
      <c r="H41" s="235"/>
      <c r="I41" s="236"/>
    </row>
    <row r="42" spans="1:9" ht="15.75" customHeight="1" x14ac:dyDescent="0.25">
      <c r="A42" s="204"/>
      <c r="B42" s="180"/>
      <c r="C42" s="296" t="s">
        <v>252</v>
      </c>
      <c r="D42" s="296"/>
      <c r="E42" s="296"/>
      <c r="F42" s="296"/>
      <c r="G42" s="296"/>
      <c r="H42" s="296"/>
      <c r="I42" s="297"/>
    </row>
    <row r="43" spans="1:9" ht="33.75" customHeight="1" x14ac:dyDescent="0.25">
      <c r="A43" s="204"/>
      <c r="B43" s="180"/>
      <c r="C43" s="242"/>
      <c r="D43" s="287" t="s">
        <v>77</v>
      </c>
      <c r="E43" s="287"/>
      <c r="F43" s="287"/>
      <c r="G43" s="287"/>
      <c r="H43" s="287"/>
      <c r="I43" s="288"/>
    </row>
    <row r="44" spans="1:9" s="228" customFormat="1" ht="24" customHeight="1" x14ac:dyDescent="0.25">
      <c r="A44" s="222"/>
      <c r="B44" s="223" t="s">
        <v>87</v>
      </c>
      <c r="C44" s="224" t="s">
        <v>89</v>
      </c>
      <c r="D44" s="243"/>
      <c r="E44" s="243"/>
      <c r="F44" s="243"/>
      <c r="G44" s="244"/>
      <c r="H44" s="243"/>
      <c r="I44" s="245"/>
    </row>
    <row r="45" spans="1:9" ht="16.5" x14ac:dyDescent="0.25">
      <c r="A45" s="204"/>
      <c r="B45" s="247"/>
      <c r="C45" s="316" t="s">
        <v>88</v>
      </c>
      <c r="D45" s="316"/>
      <c r="E45" s="316"/>
      <c r="F45" s="316"/>
      <c r="G45" s="316"/>
      <c r="H45" s="316"/>
      <c r="I45" s="317"/>
    </row>
    <row r="46" spans="1:9" ht="24" customHeight="1" x14ac:dyDescent="0.3">
      <c r="A46" s="204"/>
      <c r="B46" s="232"/>
      <c r="C46" s="233" t="s">
        <v>55</v>
      </c>
      <c r="D46" s="234"/>
      <c r="E46" s="234"/>
      <c r="F46" s="234"/>
      <c r="G46" s="235"/>
      <c r="H46" s="234"/>
      <c r="I46" s="236"/>
    </row>
    <row r="47" spans="1:9" s="228" customFormat="1" ht="20.100000000000001" customHeight="1" x14ac:dyDescent="0.3">
      <c r="A47" s="257"/>
      <c r="B47" s="238"/>
      <c r="C47" s="213"/>
      <c r="D47" s="312" t="s">
        <v>90</v>
      </c>
      <c r="E47" s="312"/>
      <c r="F47" s="312"/>
      <c r="G47" s="312"/>
      <c r="H47" s="312"/>
      <c r="I47" s="313"/>
    </row>
    <row r="48" spans="1:9" s="228" customFormat="1" ht="33.75" customHeight="1" x14ac:dyDescent="0.3">
      <c r="A48" s="257"/>
      <c r="B48" s="238"/>
      <c r="C48" s="213"/>
      <c r="D48" s="312" t="s">
        <v>91</v>
      </c>
      <c r="E48" s="312"/>
      <c r="F48" s="312"/>
      <c r="G48" s="312"/>
      <c r="H48" s="312"/>
      <c r="I48" s="313"/>
    </row>
    <row r="49" spans="1:9" ht="26.1" customHeight="1" x14ac:dyDescent="0.3">
      <c r="A49" s="204"/>
      <c r="B49" s="180"/>
      <c r="C49" s="239" t="s">
        <v>60</v>
      </c>
      <c r="D49" s="235"/>
      <c r="E49" s="235"/>
      <c r="F49" s="235"/>
      <c r="G49" s="235"/>
      <c r="H49" s="235"/>
      <c r="I49" s="236"/>
    </row>
    <row r="50" spans="1:9" ht="15.75" customHeight="1" x14ac:dyDescent="0.25">
      <c r="A50" s="204"/>
      <c r="B50" s="180"/>
      <c r="C50" s="296" t="s">
        <v>252</v>
      </c>
      <c r="D50" s="296"/>
      <c r="E50" s="296"/>
      <c r="F50" s="296"/>
      <c r="G50" s="296"/>
      <c r="H50" s="296"/>
      <c r="I50" s="297"/>
    </row>
    <row r="51" spans="1:9" ht="16.5" x14ac:dyDescent="0.25">
      <c r="A51" s="204"/>
      <c r="B51" s="180"/>
      <c r="C51" s="242"/>
      <c r="D51" s="287" t="s">
        <v>93</v>
      </c>
      <c r="E51" s="287"/>
      <c r="F51" s="287"/>
      <c r="G51" s="287"/>
      <c r="H51" s="287"/>
      <c r="I51" s="288"/>
    </row>
    <row r="52" spans="1:9" ht="33.75" customHeight="1" x14ac:dyDescent="0.25">
      <c r="A52" s="204"/>
      <c r="B52" s="180"/>
      <c r="C52" s="242"/>
      <c r="D52" s="287" t="s">
        <v>92</v>
      </c>
      <c r="E52" s="287"/>
      <c r="F52" s="287"/>
      <c r="G52" s="287"/>
      <c r="H52" s="287"/>
      <c r="I52" s="288"/>
    </row>
    <row r="53" spans="1:9" s="228" customFormat="1" ht="24" customHeight="1" x14ac:dyDescent="0.25">
      <c r="A53" s="222"/>
      <c r="B53" s="223" t="s">
        <v>94</v>
      </c>
      <c r="C53" s="224" t="s">
        <v>95</v>
      </c>
      <c r="D53" s="243"/>
      <c r="E53" s="243"/>
      <c r="F53" s="243"/>
      <c r="G53" s="244"/>
      <c r="H53" s="243"/>
      <c r="I53" s="245"/>
    </row>
    <row r="54" spans="1:9" ht="70.5" customHeight="1" x14ac:dyDescent="0.25">
      <c r="A54" s="204"/>
      <c r="B54" s="247"/>
      <c r="C54" s="316" t="s">
        <v>253</v>
      </c>
      <c r="D54" s="316"/>
      <c r="E54" s="316"/>
      <c r="F54" s="316"/>
      <c r="G54" s="316"/>
      <c r="H54" s="316"/>
      <c r="I54" s="317"/>
    </row>
    <row r="55" spans="1:9" ht="53.25" customHeight="1" x14ac:dyDescent="0.25">
      <c r="A55" s="204"/>
      <c r="B55" s="247"/>
      <c r="C55" s="296" t="s">
        <v>99</v>
      </c>
      <c r="D55" s="296"/>
      <c r="E55" s="296"/>
      <c r="F55" s="296"/>
      <c r="G55" s="296"/>
      <c r="H55" s="296"/>
      <c r="I55" s="297"/>
    </row>
    <row r="56" spans="1:9" ht="24" customHeight="1" x14ac:dyDescent="0.3">
      <c r="A56" s="204"/>
      <c r="B56" s="232"/>
      <c r="C56" s="233" t="s">
        <v>55</v>
      </c>
      <c r="D56" s="234"/>
      <c r="E56" s="234"/>
      <c r="F56" s="234"/>
      <c r="G56" s="235"/>
      <c r="H56" s="234"/>
      <c r="I56" s="236"/>
    </row>
    <row r="57" spans="1:9" s="228" customFormat="1" ht="20.100000000000001" customHeight="1" x14ac:dyDescent="0.3">
      <c r="A57" s="257"/>
      <c r="B57" s="238"/>
      <c r="C57" s="213"/>
      <c r="D57" s="312" t="s">
        <v>97</v>
      </c>
      <c r="E57" s="312"/>
      <c r="F57" s="312"/>
      <c r="G57" s="312"/>
      <c r="H57" s="312"/>
      <c r="I57" s="313"/>
    </row>
    <row r="58" spans="1:9" s="228" customFormat="1" ht="20.100000000000001" customHeight="1" x14ac:dyDescent="0.3">
      <c r="A58" s="257"/>
      <c r="B58" s="238"/>
      <c r="C58" s="213"/>
      <c r="D58" s="312" t="s">
        <v>98</v>
      </c>
      <c r="E58" s="312"/>
      <c r="F58" s="312"/>
      <c r="G58" s="312"/>
      <c r="H58" s="312"/>
      <c r="I58" s="313"/>
    </row>
    <row r="59" spans="1:9" ht="26.1" customHeight="1" x14ac:dyDescent="0.3">
      <c r="A59" s="204"/>
      <c r="B59" s="180"/>
      <c r="C59" s="239" t="s">
        <v>60</v>
      </c>
      <c r="D59" s="235"/>
      <c r="E59" s="235"/>
      <c r="F59" s="235"/>
      <c r="G59" s="235"/>
      <c r="H59" s="235"/>
      <c r="I59" s="236"/>
    </row>
    <row r="60" spans="1:9" ht="15.75" customHeight="1" x14ac:dyDescent="0.25">
      <c r="A60" s="204"/>
      <c r="B60" s="180"/>
      <c r="C60" s="296" t="s">
        <v>252</v>
      </c>
      <c r="D60" s="296"/>
      <c r="E60" s="296"/>
      <c r="F60" s="296"/>
      <c r="G60" s="296"/>
      <c r="H60" s="296"/>
      <c r="I60" s="297"/>
    </row>
    <row r="61" spans="1:9" ht="39" customHeight="1" x14ac:dyDescent="0.25">
      <c r="A61" s="204"/>
      <c r="B61" s="180"/>
      <c r="C61" s="242"/>
      <c r="D61" s="287" t="s">
        <v>96</v>
      </c>
      <c r="E61" s="287"/>
      <c r="F61" s="287"/>
      <c r="G61" s="287"/>
      <c r="H61" s="287"/>
      <c r="I61" s="288"/>
    </row>
    <row r="62" spans="1:9" s="228" customFormat="1" ht="24" customHeight="1" x14ac:dyDescent="0.25">
      <c r="A62" s="222"/>
      <c r="B62" s="223" t="s">
        <v>100</v>
      </c>
      <c r="C62" s="224" t="s">
        <v>101</v>
      </c>
      <c r="D62" s="243"/>
      <c r="E62" s="243"/>
      <c r="F62" s="243"/>
      <c r="G62" s="244"/>
      <c r="H62" s="243"/>
      <c r="I62" s="245"/>
    </row>
    <row r="63" spans="1:9" ht="70.5" customHeight="1" x14ac:dyDescent="0.25">
      <c r="A63" s="204"/>
      <c r="B63" s="247"/>
      <c r="C63" s="316" t="s">
        <v>254</v>
      </c>
      <c r="D63" s="316"/>
      <c r="E63" s="316"/>
      <c r="F63" s="316"/>
      <c r="G63" s="316"/>
      <c r="H63" s="316"/>
      <c r="I63" s="317"/>
    </row>
    <row r="64" spans="1:9" ht="24" customHeight="1" x14ac:dyDescent="0.3">
      <c r="A64" s="204"/>
      <c r="B64" s="232"/>
      <c r="C64" s="233" t="s">
        <v>55</v>
      </c>
      <c r="D64" s="234"/>
      <c r="E64" s="234"/>
      <c r="F64" s="234"/>
      <c r="G64" s="235"/>
      <c r="H64" s="234"/>
      <c r="I64" s="236"/>
    </row>
    <row r="65" spans="1:9" s="259" customFormat="1" ht="33.75" customHeight="1" x14ac:dyDescent="0.25">
      <c r="A65" s="258"/>
      <c r="B65" s="180"/>
      <c r="C65" s="237"/>
      <c r="D65" s="318" t="s">
        <v>104</v>
      </c>
      <c r="E65" s="318"/>
      <c r="F65" s="318"/>
      <c r="G65" s="318"/>
      <c r="H65" s="318"/>
      <c r="I65" s="319"/>
    </row>
    <row r="66" spans="1:9" s="259" customFormat="1" ht="75" customHeight="1" x14ac:dyDescent="0.25">
      <c r="A66" s="258"/>
      <c r="B66" s="180"/>
      <c r="C66" s="237"/>
      <c r="D66" s="316" t="s">
        <v>255</v>
      </c>
      <c r="E66" s="316"/>
      <c r="F66" s="316"/>
      <c r="G66" s="316"/>
      <c r="H66" s="316"/>
      <c r="I66" s="317"/>
    </row>
    <row r="67" spans="1:9" s="259" customFormat="1" ht="32.1" customHeight="1" x14ac:dyDescent="0.25">
      <c r="A67" s="258"/>
      <c r="B67" s="180"/>
      <c r="C67" s="237"/>
      <c r="D67" s="316" t="s">
        <v>105</v>
      </c>
      <c r="E67" s="316"/>
      <c r="F67" s="316"/>
      <c r="G67" s="316"/>
      <c r="H67" s="316"/>
      <c r="I67" s="317"/>
    </row>
    <row r="68" spans="1:9" ht="26.1" customHeight="1" x14ac:dyDescent="0.3">
      <c r="A68" s="204"/>
      <c r="B68" s="180"/>
      <c r="C68" s="239" t="s">
        <v>60</v>
      </c>
      <c r="D68" s="235"/>
      <c r="E68" s="235"/>
      <c r="F68" s="235"/>
      <c r="G68" s="235"/>
      <c r="H68" s="235"/>
      <c r="I68" s="236"/>
    </row>
    <row r="69" spans="1:9" ht="15.75" customHeight="1" x14ac:dyDescent="0.25">
      <c r="A69" s="204"/>
      <c r="B69" s="180"/>
      <c r="C69" s="296" t="s">
        <v>252</v>
      </c>
      <c r="D69" s="296"/>
      <c r="E69" s="296"/>
      <c r="F69" s="296"/>
      <c r="G69" s="296"/>
      <c r="H69" s="296"/>
      <c r="I69" s="297"/>
    </row>
    <row r="70" spans="1:9" ht="16.5" x14ac:dyDescent="0.25">
      <c r="A70" s="204"/>
      <c r="B70" s="180"/>
      <c r="C70" s="242"/>
      <c r="D70" s="287" t="s">
        <v>102</v>
      </c>
      <c r="E70" s="287"/>
      <c r="F70" s="287"/>
      <c r="G70" s="287"/>
      <c r="H70" s="287"/>
      <c r="I70" s="288"/>
    </row>
    <row r="71" spans="1:9" ht="33.75" customHeight="1" x14ac:dyDescent="0.25">
      <c r="A71" s="204"/>
      <c r="B71" s="180"/>
      <c r="C71" s="242"/>
      <c r="D71" s="287" t="s">
        <v>103</v>
      </c>
      <c r="E71" s="287"/>
      <c r="F71" s="287"/>
      <c r="G71" s="287"/>
      <c r="H71" s="287"/>
      <c r="I71" s="288"/>
    </row>
    <row r="72" spans="1:9" ht="33.75" customHeight="1" thickBot="1" x14ac:dyDescent="0.3">
      <c r="A72" s="209"/>
      <c r="B72" s="260"/>
      <c r="C72" s="261"/>
      <c r="D72" s="322" t="s">
        <v>236</v>
      </c>
      <c r="E72" s="322"/>
      <c r="F72" s="322"/>
      <c r="G72" s="322"/>
      <c r="H72" s="322"/>
      <c r="I72" s="323"/>
    </row>
    <row r="73" spans="1:9" ht="15.75" thickTop="1" x14ac:dyDescent="0.25"/>
  </sheetData>
  <sheetProtection algorithmName="SHA-512" hashValue="2L1DvbKq7c4GEFK154LFOUm7f7487vNcf3fi+G7iNUs1GY2X7RGU/gT6nb9ihjqQduMq/dmuRZh+geK8alSS7A==" saltValue="9rSyFwYRwm9So/KOJHW+Zw==" spinCount="100000" sheet="1" selectLockedCells="1" selectUnlockedCells="1"/>
  <mergeCells count="46">
    <mergeCell ref="J8:AA8"/>
    <mergeCell ref="A4:I5"/>
    <mergeCell ref="C8:I8"/>
    <mergeCell ref="C18:I18"/>
    <mergeCell ref="C15:I15"/>
    <mergeCell ref="B6:I6"/>
    <mergeCell ref="D35:I35"/>
    <mergeCell ref="D36:I36"/>
    <mergeCell ref="D20:I20"/>
    <mergeCell ref="D10:I10"/>
    <mergeCell ref="D11:I11"/>
    <mergeCell ref="D12:I12"/>
    <mergeCell ref="D13:I13"/>
    <mergeCell ref="D57:I57"/>
    <mergeCell ref="C60:I60"/>
    <mergeCell ref="D58:I58"/>
    <mergeCell ref="C55:I55"/>
    <mergeCell ref="C45:I45"/>
    <mergeCell ref="D47:I47"/>
    <mergeCell ref="C50:I50"/>
    <mergeCell ref="C54:I54"/>
    <mergeCell ref="D61:I61"/>
    <mergeCell ref="D70:I70"/>
    <mergeCell ref="D71:I71"/>
    <mergeCell ref="D72:I72"/>
    <mergeCell ref="D66:I66"/>
    <mergeCell ref="D65:I65"/>
    <mergeCell ref="C63:I63"/>
    <mergeCell ref="D67:I67"/>
    <mergeCell ref="C69:I69"/>
    <mergeCell ref="D43:I43"/>
    <mergeCell ref="D48:I48"/>
    <mergeCell ref="D51:I51"/>
    <mergeCell ref="D52:I52"/>
    <mergeCell ref="D16:I16"/>
    <mergeCell ref="C32:I32"/>
    <mergeCell ref="C38:I38"/>
    <mergeCell ref="D40:I40"/>
    <mergeCell ref="C42:I42"/>
    <mergeCell ref="D25:I25"/>
    <mergeCell ref="E26:I26"/>
    <mergeCell ref="E27:I27"/>
    <mergeCell ref="E28:I28"/>
    <mergeCell ref="C31:I31"/>
    <mergeCell ref="C34:I34"/>
    <mergeCell ref="D33:I33"/>
  </mergeCells>
  <hyperlinks>
    <hyperlink ref="I3" r:id="rId1" xr:uid="{00000000-0004-0000-0300-000000000000}"/>
  </hyperlinks>
  <pageMargins left="0.7" right="0.7" top="0.75" bottom="0.75" header="0.3" footer="0.3"/>
  <pageSetup scale="84" orientation="portrait" horizontalDpi="300" r:id="rId2"/>
  <rowBreaks count="2" manualBreakCount="2">
    <brk id="28" max="8" man="1"/>
    <brk id="52" max="8" man="1"/>
  </rowBreaks>
  <drawing r:id="rId3"/>
  <legacyDrawing r:id="rId4"/>
  <mc:AlternateContent xmlns:mc="http://schemas.openxmlformats.org/markup-compatibility/2006">
    <mc:Choice Requires="x14">
      <controls>
        <mc:AlternateContent xmlns:mc="http://schemas.openxmlformats.org/markup-compatibility/2006">
          <mc:Choice Requires="x14">
            <control shapeId="3074" r:id="rId5" name="Check Box 2">
              <controlPr defaultSize="0" autoFill="0" autoLine="0" autoPict="0">
                <anchor moveWithCells="1">
                  <from>
                    <xdr:col>2</xdr:col>
                    <xdr:colOff>28575</xdr:colOff>
                    <xdr:row>9</xdr:row>
                    <xdr:rowOff>57150</xdr:rowOff>
                  </from>
                  <to>
                    <xdr:col>2</xdr:col>
                    <xdr:colOff>323850</xdr:colOff>
                    <xdr:row>10</xdr:row>
                    <xdr:rowOff>38100</xdr:rowOff>
                  </to>
                </anchor>
              </controlPr>
            </control>
          </mc:Choice>
        </mc:AlternateContent>
        <mc:AlternateContent xmlns:mc="http://schemas.openxmlformats.org/markup-compatibility/2006">
          <mc:Choice Requires="x14">
            <control shapeId="3075" r:id="rId6" name="Check Box 3">
              <controlPr defaultSize="0" autoFill="0" autoLine="0" autoPict="0">
                <anchor moveWithCells="1">
                  <from>
                    <xdr:col>2</xdr:col>
                    <xdr:colOff>28575</xdr:colOff>
                    <xdr:row>10</xdr:row>
                    <xdr:rowOff>57150</xdr:rowOff>
                  </from>
                  <to>
                    <xdr:col>2</xdr:col>
                    <xdr:colOff>323850</xdr:colOff>
                    <xdr:row>11</xdr:row>
                    <xdr:rowOff>38100</xdr:rowOff>
                  </to>
                </anchor>
              </controlPr>
            </control>
          </mc:Choice>
        </mc:AlternateContent>
        <mc:AlternateContent xmlns:mc="http://schemas.openxmlformats.org/markup-compatibility/2006">
          <mc:Choice Requires="x14">
            <control shapeId="3076" r:id="rId7" name="Check Box 4">
              <controlPr defaultSize="0" autoFill="0" autoLine="0" autoPict="0">
                <anchor moveWithCells="1">
                  <from>
                    <xdr:col>2</xdr:col>
                    <xdr:colOff>28575</xdr:colOff>
                    <xdr:row>11</xdr:row>
                    <xdr:rowOff>57150</xdr:rowOff>
                  </from>
                  <to>
                    <xdr:col>2</xdr:col>
                    <xdr:colOff>323850</xdr:colOff>
                    <xdr:row>12</xdr:row>
                    <xdr:rowOff>38100</xdr:rowOff>
                  </to>
                </anchor>
              </controlPr>
            </control>
          </mc:Choice>
        </mc:AlternateContent>
        <mc:AlternateContent xmlns:mc="http://schemas.openxmlformats.org/markup-compatibility/2006">
          <mc:Choice Requires="x14">
            <control shapeId="3077" r:id="rId8" name="Check Box 5">
              <controlPr defaultSize="0" autoFill="0" autoLine="0" autoPict="0">
                <anchor moveWithCells="1">
                  <from>
                    <xdr:col>2</xdr:col>
                    <xdr:colOff>28575</xdr:colOff>
                    <xdr:row>12</xdr:row>
                    <xdr:rowOff>57150</xdr:rowOff>
                  </from>
                  <to>
                    <xdr:col>2</xdr:col>
                    <xdr:colOff>323850</xdr:colOff>
                    <xdr:row>12</xdr:row>
                    <xdr:rowOff>266700</xdr:rowOff>
                  </to>
                </anchor>
              </controlPr>
            </control>
          </mc:Choice>
        </mc:AlternateContent>
        <mc:AlternateContent xmlns:mc="http://schemas.openxmlformats.org/markup-compatibility/2006">
          <mc:Choice Requires="x14">
            <control shapeId="3080" r:id="rId9" name="Check Box 8">
              <controlPr defaultSize="0" autoFill="0" autoLine="0" autoPict="0">
                <anchor moveWithCells="1">
                  <from>
                    <xdr:col>2</xdr:col>
                    <xdr:colOff>28575</xdr:colOff>
                    <xdr:row>19</xdr:row>
                    <xdr:rowOff>57150</xdr:rowOff>
                  </from>
                  <to>
                    <xdr:col>2</xdr:col>
                    <xdr:colOff>323850</xdr:colOff>
                    <xdr:row>19</xdr:row>
                    <xdr:rowOff>266700</xdr:rowOff>
                  </to>
                </anchor>
              </controlPr>
            </control>
          </mc:Choice>
        </mc:AlternateContent>
        <mc:AlternateContent xmlns:mc="http://schemas.openxmlformats.org/markup-compatibility/2006">
          <mc:Choice Requires="x14">
            <control shapeId="3081" r:id="rId10" name="Check Box 9">
              <controlPr defaultSize="0" autoFill="0" autoLine="0" autoPict="0">
                <anchor moveWithCells="1">
                  <from>
                    <xdr:col>3</xdr:col>
                    <xdr:colOff>28575</xdr:colOff>
                    <xdr:row>20</xdr:row>
                    <xdr:rowOff>57150</xdr:rowOff>
                  </from>
                  <to>
                    <xdr:col>4</xdr:col>
                    <xdr:colOff>133350</xdr:colOff>
                    <xdr:row>21</xdr:row>
                    <xdr:rowOff>19050</xdr:rowOff>
                  </to>
                </anchor>
              </controlPr>
            </control>
          </mc:Choice>
        </mc:AlternateContent>
        <mc:AlternateContent xmlns:mc="http://schemas.openxmlformats.org/markup-compatibility/2006">
          <mc:Choice Requires="x14">
            <control shapeId="3082" r:id="rId11" name="Check Box 10">
              <controlPr defaultSize="0" autoFill="0" autoLine="0" autoPict="0">
                <anchor moveWithCells="1">
                  <from>
                    <xdr:col>3</xdr:col>
                    <xdr:colOff>28575</xdr:colOff>
                    <xdr:row>21</xdr:row>
                    <xdr:rowOff>57150</xdr:rowOff>
                  </from>
                  <to>
                    <xdr:col>4</xdr:col>
                    <xdr:colOff>133350</xdr:colOff>
                    <xdr:row>22</xdr:row>
                    <xdr:rowOff>19050</xdr:rowOff>
                  </to>
                </anchor>
              </controlPr>
            </control>
          </mc:Choice>
        </mc:AlternateContent>
        <mc:AlternateContent xmlns:mc="http://schemas.openxmlformats.org/markup-compatibility/2006">
          <mc:Choice Requires="x14">
            <control shapeId="3083" r:id="rId12" name="Check Box 11">
              <controlPr defaultSize="0" autoFill="0" autoLine="0" autoPict="0">
                <anchor moveWithCells="1">
                  <from>
                    <xdr:col>3</xdr:col>
                    <xdr:colOff>28575</xdr:colOff>
                    <xdr:row>22</xdr:row>
                    <xdr:rowOff>57150</xdr:rowOff>
                  </from>
                  <to>
                    <xdr:col>4</xdr:col>
                    <xdr:colOff>133350</xdr:colOff>
                    <xdr:row>23</xdr:row>
                    <xdr:rowOff>19050</xdr:rowOff>
                  </to>
                </anchor>
              </controlPr>
            </control>
          </mc:Choice>
        </mc:AlternateContent>
        <mc:AlternateContent xmlns:mc="http://schemas.openxmlformats.org/markup-compatibility/2006">
          <mc:Choice Requires="x14">
            <control shapeId="3084" r:id="rId13" name="Check Box 12">
              <controlPr defaultSize="0" autoFill="0" autoLine="0" autoPict="0">
                <anchor moveWithCells="1">
                  <from>
                    <xdr:col>5</xdr:col>
                    <xdr:colOff>28575</xdr:colOff>
                    <xdr:row>20</xdr:row>
                    <xdr:rowOff>57150</xdr:rowOff>
                  </from>
                  <to>
                    <xdr:col>6</xdr:col>
                    <xdr:colOff>133350</xdr:colOff>
                    <xdr:row>21</xdr:row>
                    <xdr:rowOff>19050</xdr:rowOff>
                  </to>
                </anchor>
              </controlPr>
            </control>
          </mc:Choice>
        </mc:AlternateContent>
        <mc:AlternateContent xmlns:mc="http://schemas.openxmlformats.org/markup-compatibility/2006">
          <mc:Choice Requires="x14">
            <control shapeId="3085" r:id="rId14" name="Check Box 13">
              <controlPr defaultSize="0" autoFill="0" autoLine="0" autoPict="0">
                <anchor moveWithCells="1">
                  <from>
                    <xdr:col>5</xdr:col>
                    <xdr:colOff>28575</xdr:colOff>
                    <xdr:row>21</xdr:row>
                    <xdr:rowOff>57150</xdr:rowOff>
                  </from>
                  <to>
                    <xdr:col>6</xdr:col>
                    <xdr:colOff>133350</xdr:colOff>
                    <xdr:row>22</xdr:row>
                    <xdr:rowOff>19050</xdr:rowOff>
                  </to>
                </anchor>
              </controlPr>
            </control>
          </mc:Choice>
        </mc:AlternateContent>
        <mc:AlternateContent xmlns:mc="http://schemas.openxmlformats.org/markup-compatibility/2006">
          <mc:Choice Requires="x14">
            <control shapeId="3086" r:id="rId15" name="Check Box 14">
              <controlPr defaultSize="0" autoFill="0" autoLine="0" autoPict="0">
                <anchor moveWithCells="1">
                  <from>
                    <xdr:col>5</xdr:col>
                    <xdr:colOff>28575</xdr:colOff>
                    <xdr:row>22</xdr:row>
                    <xdr:rowOff>57150</xdr:rowOff>
                  </from>
                  <to>
                    <xdr:col>6</xdr:col>
                    <xdr:colOff>133350</xdr:colOff>
                    <xdr:row>23</xdr:row>
                    <xdr:rowOff>19050</xdr:rowOff>
                  </to>
                </anchor>
              </controlPr>
            </control>
          </mc:Choice>
        </mc:AlternateContent>
        <mc:AlternateContent xmlns:mc="http://schemas.openxmlformats.org/markup-compatibility/2006">
          <mc:Choice Requires="x14">
            <control shapeId="3091" r:id="rId16" name="Check Box 19">
              <controlPr defaultSize="0" autoFill="0" autoLine="0" autoPict="0">
                <anchor moveWithCells="1">
                  <from>
                    <xdr:col>7</xdr:col>
                    <xdr:colOff>28575</xdr:colOff>
                    <xdr:row>20</xdr:row>
                    <xdr:rowOff>57150</xdr:rowOff>
                  </from>
                  <to>
                    <xdr:col>8</xdr:col>
                    <xdr:colOff>133350</xdr:colOff>
                    <xdr:row>21</xdr:row>
                    <xdr:rowOff>19050</xdr:rowOff>
                  </to>
                </anchor>
              </controlPr>
            </control>
          </mc:Choice>
        </mc:AlternateContent>
        <mc:AlternateContent xmlns:mc="http://schemas.openxmlformats.org/markup-compatibility/2006">
          <mc:Choice Requires="x14">
            <control shapeId="3092" r:id="rId17" name="Check Box 20">
              <controlPr defaultSize="0" autoFill="0" autoLine="0" autoPict="0">
                <anchor moveWithCells="1">
                  <from>
                    <xdr:col>7</xdr:col>
                    <xdr:colOff>28575</xdr:colOff>
                    <xdr:row>21</xdr:row>
                    <xdr:rowOff>57150</xdr:rowOff>
                  </from>
                  <to>
                    <xdr:col>8</xdr:col>
                    <xdr:colOff>133350</xdr:colOff>
                    <xdr:row>22</xdr:row>
                    <xdr:rowOff>19050</xdr:rowOff>
                  </to>
                </anchor>
              </controlPr>
            </control>
          </mc:Choice>
        </mc:AlternateContent>
        <mc:AlternateContent xmlns:mc="http://schemas.openxmlformats.org/markup-compatibility/2006">
          <mc:Choice Requires="x14">
            <control shapeId="3093" r:id="rId18" name="Check Box 21">
              <controlPr defaultSize="0" autoFill="0" autoLine="0" autoPict="0">
                <anchor moveWithCells="1">
                  <from>
                    <xdr:col>7</xdr:col>
                    <xdr:colOff>28575</xdr:colOff>
                    <xdr:row>22</xdr:row>
                    <xdr:rowOff>57150</xdr:rowOff>
                  </from>
                  <to>
                    <xdr:col>8</xdr:col>
                    <xdr:colOff>133350</xdr:colOff>
                    <xdr:row>23</xdr:row>
                    <xdr:rowOff>19050</xdr:rowOff>
                  </to>
                </anchor>
              </controlPr>
            </control>
          </mc:Choice>
        </mc:AlternateContent>
        <mc:AlternateContent xmlns:mc="http://schemas.openxmlformats.org/markup-compatibility/2006">
          <mc:Choice Requires="x14">
            <control shapeId="3100" r:id="rId19" name="Check Box 28">
              <controlPr defaultSize="0" autoFill="0" autoLine="0" autoPict="0">
                <anchor moveWithCells="1">
                  <from>
                    <xdr:col>3</xdr:col>
                    <xdr:colOff>28575</xdr:colOff>
                    <xdr:row>25</xdr:row>
                    <xdr:rowOff>57150</xdr:rowOff>
                  </from>
                  <to>
                    <xdr:col>4</xdr:col>
                    <xdr:colOff>133350</xdr:colOff>
                    <xdr:row>26</xdr:row>
                    <xdr:rowOff>19050</xdr:rowOff>
                  </to>
                </anchor>
              </controlPr>
            </control>
          </mc:Choice>
        </mc:AlternateContent>
        <mc:AlternateContent xmlns:mc="http://schemas.openxmlformats.org/markup-compatibility/2006">
          <mc:Choice Requires="x14">
            <control shapeId="3101" r:id="rId20" name="Check Box 29">
              <controlPr defaultSize="0" autoFill="0" autoLine="0" autoPict="0">
                <anchor moveWithCells="1">
                  <from>
                    <xdr:col>3</xdr:col>
                    <xdr:colOff>28575</xdr:colOff>
                    <xdr:row>26</xdr:row>
                    <xdr:rowOff>57150</xdr:rowOff>
                  </from>
                  <to>
                    <xdr:col>4</xdr:col>
                    <xdr:colOff>133350</xdr:colOff>
                    <xdr:row>27</xdr:row>
                    <xdr:rowOff>19050</xdr:rowOff>
                  </to>
                </anchor>
              </controlPr>
            </control>
          </mc:Choice>
        </mc:AlternateContent>
        <mc:AlternateContent xmlns:mc="http://schemas.openxmlformats.org/markup-compatibility/2006">
          <mc:Choice Requires="x14">
            <control shapeId="3102" r:id="rId21" name="Check Box 30">
              <controlPr defaultSize="0" autoFill="0" autoLine="0" autoPict="0">
                <anchor moveWithCells="1">
                  <from>
                    <xdr:col>3</xdr:col>
                    <xdr:colOff>28575</xdr:colOff>
                    <xdr:row>27</xdr:row>
                    <xdr:rowOff>57150</xdr:rowOff>
                  </from>
                  <to>
                    <xdr:col>4</xdr:col>
                    <xdr:colOff>123825</xdr:colOff>
                    <xdr:row>28</xdr:row>
                    <xdr:rowOff>19050</xdr:rowOff>
                  </to>
                </anchor>
              </controlPr>
            </control>
          </mc:Choice>
        </mc:AlternateContent>
        <mc:AlternateContent xmlns:mc="http://schemas.openxmlformats.org/markup-compatibility/2006">
          <mc:Choice Requires="x14">
            <control shapeId="3103" r:id="rId22" name="Check Box 31">
              <controlPr defaultSize="0" autoFill="0" autoLine="0" autoPict="0">
                <anchor moveWithCells="1">
                  <from>
                    <xdr:col>2</xdr:col>
                    <xdr:colOff>28575</xdr:colOff>
                    <xdr:row>24</xdr:row>
                    <xdr:rowOff>57150</xdr:rowOff>
                  </from>
                  <to>
                    <xdr:col>2</xdr:col>
                    <xdr:colOff>323850</xdr:colOff>
                    <xdr:row>24</xdr:row>
                    <xdr:rowOff>266700</xdr:rowOff>
                  </to>
                </anchor>
              </controlPr>
            </control>
          </mc:Choice>
        </mc:AlternateContent>
        <mc:AlternateContent xmlns:mc="http://schemas.openxmlformats.org/markup-compatibility/2006">
          <mc:Choice Requires="x14">
            <control shapeId="3104" r:id="rId23" name="Check Box 32">
              <controlPr defaultSize="0" autoFill="0" autoLine="0" autoPict="0">
                <anchor moveWithCells="1">
                  <from>
                    <xdr:col>2</xdr:col>
                    <xdr:colOff>28575</xdr:colOff>
                    <xdr:row>39</xdr:row>
                    <xdr:rowOff>57150</xdr:rowOff>
                  </from>
                  <to>
                    <xdr:col>2</xdr:col>
                    <xdr:colOff>323850</xdr:colOff>
                    <xdr:row>39</xdr:row>
                    <xdr:rowOff>266700</xdr:rowOff>
                  </to>
                </anchor>
              </controlPr>
            </control>
          </mc:Choice>
        </mc:AlternateContent>
        <mc:AlternateContent xmlns:mc="http://schemas.openxmlformats.org/markup-compatibility/2006">
          <mc:Choice Requires="x14">
            <control shapeId="3105" r:id="rId24" name="Check Box 33">
              <controlPr defaultSize="0" autoFill="0" autoLine="0" autoPict="0">
                <anchor moveWithCells="1">
                  <from>
                    <xdr:col>2</xdr:col>
                    <xdr:colOff>28575</xdr:colOff>
                    <xdr:row>46</xdr:row>
                    <xdr:rowOff>57150</xdr:rowOff>
                  </from>
                  <to>
                    <xdr:col>2</xdr:col>
                    <xdr:colOff>323850</xdr:colOff>
                    <xdr:row>47</xdr:row>
                    <xdr:rowOff>19050</xdr:rowOff>
                  </to>
                </anchor>
              </controlPr>
            </control>
          </mc:Choice>
        </mc:AlternateContent>
        <mc:AlternateContent xmlns:mc="http://schemas.openxmlformats.org/markup-compatibility/2006">
          <mc:Choice Requires="x14">
            <control shapeId="3106" r:id="rId25" name="Check Box 34">
              <controlPr defaultSize="0" autoFill="0" autoLine="0" autoPict="0">
                <anchor moveWithCells="1">
                  <from>
                    <xdr:col>2</xdr:col>
                    <xdr:colOff>28575</xdr:colOff>
                    <xdr:row>47</xdr:row>
                    <xdr:rowOff>57150</xdr:rowOff>
                  </from>
                  <to>
                    <xdr:col>2</xdr:col>
                    <xdr:colOff>323850</xdr:colOff>
                    <xdr:row>47</xdr:row>
                    <xdr:rowOff>266700</xdr:rowOff>
                  </to>
                </anchor>
              </controlPr>
            </control>
          </mc:Choice>
        </mc:AlternateContent>
        <mc:AlternateContent xmlns:mc="http://schemas.openxmlformats.org/markup-compatibility/2006">
          <mc:Choice Requires="x14">
            <control shapeId="3107" r:id="rId26" name="Check Box 35">
              <controlPr defaultSize="0" autoFill="0" autoLine="0" autoPict="0">
                <anchor moveWithCells="1">
                  <from>
                    <xdr:col>2</xdr:col>
                    <xdr:colOff>28575</xdr:colOff>
                    <xdr:row>56</xdr:row>
                    <xdr:rowOff>57150</xdr:rowOff>
                  </from>
                  <to>
                    <xdr:col>2</xdr:col>
                    <xdr:colOff>323850</xdr:colOff>
                    <xdr:row>57</xdr:row>
                    <xdr:rowOff>19050</xdr:rowOff>
                  </to>
                </anchor>
              </controlPr>
            </control>
          </mc:Choice>
        </mc:AlternateContent>
        <mc:AlternateContent xmlns:mc="http://schemas.openxmlformats.org/markup-compatibility/2006">
          <mc:Choice Requires="x14">
            <control shapeId="3108" r:id="rId27" name="Check Box 36">
              <controlPr defaultSize="0" autoFill="0" autoLine="0" autoPict="0">
                <anchor moveWithCells="1">
                  <from>
                    <xdr:col>2</xdr:col>
                    <xdr:colOff>28575</xdr:colOff>
                    <xdr:row>57</xdr:row>
                    <xdr:rowOff>57150</xdr:rowOff>
                  </from>
                  <to>
                    <xdr:col>2</xdr:col>
                    <xdr:colOff>323850</xdr:colOff>
                    <xdr:row>58</xdr:row>
                    <xdr:rowOff>19050</xdr:rowOff>
                  </to>
                </anchor>
              </controlPr>
            </control>
          </mc:Choice>
        </mc:AlternateContent>
        <mc:AlternateContent xmlns:mc="http://schemas.openxmlformats.org/markup-compatibility/2006">
          <mc:Choice Requires="x14">
            <control shapeId="3109" r:id="rId28" name="Check Box 37">
              <controlPr defaultSize="0" autoFill="0" autoLine="0" autoPict="0">
                <anchor moveWithCells="1">
                  <from>
                    <xdr:col>2</xdr:col>
                    <xdr:colOff>28575</xdr:colOff>
                    <xdr:row>64</xdr:row>
                    <xdr:rowOff>57150</xdr:rowOff>
                  </from>
                  <to>
                    <xdr:col>2</xdr:col>
                    <xdr:colOff>323850</xdr:colOff>
                    <xdr:row>64</xdr:row>
                    <xdr:rowOff>266700</xdr:rowOff>
                  </to>
                </anchor>
              </controlPr>
            </control>
          </mc:Choice>
        </mc:AlternateContent>
        <mc:AlternateContent xmlns:mc="http://schemas.openxmlformats.org/markup-compatibility/2006">
          <mc:Choice Requires="x14">
            <control shapeId="3110" r:id="rId29" name="Check Box 38">
              <controlPr defaultSize="0" autoFill="0" autoLine="0" autoPict="0">
                <anchor moveWithCells="1">
                  <from>
                    <xdr:col>2</xdr:col>
                    <xdr:colOff>28575</xdr:colOff>
                    <xdr:row>65</xdr:row>
                    <xdr:rowOff>57150</xdr:rowOff>
                  </from>
                  <to>
                    <xdr:col>2</xdr:col>
                    <xdr:colOff>323850</xdr:colOff>
                    <xdr:row>65</xdr:row>
                    <xdr:rowOff>266700</xdr:rowOff>
                  </to>
                </anchor>
              </controlPr>
            </control>
          </mc:Choice>
        </mc:AlternateContent>
        <mc:AlternateContent xmlns:mc="http://schemas.openxmlformats.org/markup-compatibility/2006">
          <mc:Choice Requires="x14">
            <control shapeId="3111" r:id="rId30" name="Check Box 39">
              <controlPr defaultSize="0" autoFill="0" autoLine="0" autoPict="0">
                <anchor moveWithCells="1">
                  <from>
                    <xdr:col>2</xdr:col>
                    <xdr:colOff>28575</xdr:colOff>
                    <xdr:row>66</xdr:row>
                    <xdr:rowOff>57150</xdr:rowOff>
                  </from>
                  <to>
                    <xdr:col>2</xdr:col>
                    <xdr:colOff>323850</xdr:colOff>
                    <xdr:row>66</xdr:row>
                    <xdr:rowOff>266700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AA7732-84BA-4FBE-A314-EAA36CBB41FD}">
  <sheetPr>
    <tabColor theme="3" tint="0.39997558519241921"/>
  </sheetPr>
  <dimension ref="B1:AJ75"/>
  <sheetViews>
    <sheetView topLeftCell="A4" zoomScale="73" zoomScaleNormal="73" workbookViewId="0">
      <selection activeCell="L34" sqref="L34"/>
    </sheetView>
  </sheetViews>
  <sheetFormatPr defaultRowHeight="15" x14ac:dyDescent="0.25"/>
  <cols>
    <col min="1" max="1" width="2.7109375" style="263" customWidth="1"/>
    <col min="2" max="2" width="44.140625" style="263" customWidth="1"/>
    <col min="3" max="3" width="18.42578125" style="263" customWidth="1"/>
    <col min="4" max="4" width="8" style="263" customWidth="1"/>
    <col min="5" max="5" width="14.140625" style="263" hidden="1" customWidth="1"/>
    <col min="6" max="7" width="12.7109375" style="263" hidden="1" customWidth="1"/>
    <col min="8" max="9" width="15.7109375" style="263" hidden="1" customWidth="1"/>
    <col min="10" max="12" width="14.7109375" style="263" customWidth="1"/>
    <col min="13" max="14" width="15.7109375" style="263" hidden="1" customWidth="1"/>
    <col min="15" max="16" width="12.7109375" style="263" hidden="1" customWidth="1"/>
    <col min="17" max="18" width="15.7109375" style="263" hidden="1" customWidth="1"/>
    <col min="19" max="21" width="14.7109375" style="263" customWidth="1"/>
    <col min="22" max="22" width="12.7109375" style="263" bestFit="1" customWidth="1"/>
    <col min="23" max="23" width="14.5703125" style="57" bestFit="1" customWidth="1"/>
    <col min="24" max="24" width="15.7109375" style="263" customWidth="1"/>
    <col min="25" max="25" width="13.42578125" style="263" customWidth="1"/>
    <col min="26" max="26" width="4.42578125" style="58" customWidth="1"/>
    <col min="27" max="27" width="15.140625" style="263" customWidth="1"/>
    <col min="28" max="28" width="12.7109375" style="263" customWidth="1"/>
    <col min="29" max="29" width="96.85546875" style="263" customWidth="1"/>
    <col min="30" max="30" width="6.7109375" style="263" customWidth="1"/>
    <col min="31" max="32" width="12.7109375" style="263" customWidth="1"/>
    <col min="33" max="33" width="10.85546875" style="263" customWidth="1"/>
    <col min="34" max="36" width="13.140625" style="57" customWidth="1"/>
    <col min="37" max="37" width="12.42578125" style="263" customWidth="1"/>
    <col min="38" max="38" width="12.140625" style="263" customWidth="1"/>
    <col min="39" max="39" width="12" style="263" customWidth="1"/>
    <col min="40" max="16384" width="9.140625" style="263"/>
  </cols>
  <sheetData>
    <row r="1" spans="2:36" hidden="1" x14ac:dyDescent="0.25">
      <c r="B1" s="56" t="s">
        <v>185</v>
      </c>
    </row>
    <row r="2" spans="2:36" hidden="1" x14ac:dyDescent="0.25"/>
    <row r="3" spans="2:36" hidden="1" x14ac:dyDescent="0.25">
      <c r="B3" s="59" t="s">
        <v>186</v>
      </c>
    </row>
    <row r="4" spans="2:36" x14ac:dyDescent="0.25">
      <c r="B4" s="59" t="s">
        <v>187</v>
      </c>
    </row>
    <row r="5" spans="2:36" x14ac:dyDescent="0.25">
      <c r="B5" s="59" t="s">
        <v>238</v>
      </c>
    </row>
    <row r="6" spans="2:36" ht="15.75" thickBot="1" x14ac:dyDescent="0.3">
      <c r="B6" s="60"/>
      <c r="C6" s="60"/>
      <c r="D6" s="60"/>
      <c r="E6" s="60"/>
      <c r="F6" s="60"/>
      <c r="G6" s="60"/>
      <c r="H6" s="60"/>
      <c r="I6" s="60"/>
      <c r="J6" s="339"/>
      <c r="K6" s="339"/>
      <c r="L6" s="339"/>
      <c r="M6" s="339" t="s">
        <v>189</v>
      </c>
      <c r="N6" s="339"/>
      <c r="O6" s="339"/>
      <c r="P6" s="340" t="s">
        <v>190</v>
      </c>
      <c r="Q6" s="340"/>
      <c r="R6" s="340"/>
      <c r="S6" s="339"/>
      <c r="T6" s="339"/>
      <c r="U6" s="339"/>
      <c r="V6" s="55"/>
      <c r="W6" s="61"/>
      <c r="X6" s="61"/>
      <c r="Z6" s="263"/>
      <c r="AB6" s="340"/>
      <c r="AC6" s="340"/>
      <c r="AD6" s="340"/>
      <c r="AH6" s="263"/>
      <c r="AI6" s="263"/>
      <c r="AJ6" s="263"/>
    </row>
    <row r="7" spans="2:36" ht="15.75" customHeight="1" thickBot="1" x14ac:dyDescent="0.3">
      <c r="B7" s="333" t="s">
        <v>191</v>
      </c>
      <c r="C7" s="335" t="s">
        <v>192</v>
      </c>
      <c r="D7" s="337" t="s">
        <v>193</v>
      </c>
      <c r="E7" s="337" t="s">
        <v>194</v>
      </c>
      <c r="F7" s="337" t="s">
        <v>195</v>
      </c>
      <c r="G7" s="341" t="s">
        <v>196</v>
      </c>
      <c r="H7" s="341" t="s">
        <v>197</v>
      </c>
      <c r="I7" s="343" t="s">
        <v>198</v>
      </c>
      <c r="J7" s="345" t="s">
        <v>199</v>
      </c>
      <c r="K7" s="346"/>
      <c r="L7" s="347"/>
      <c r="M7" s="345" t="s">
        <v>199</v>
      </c>
      <c r="N7" s="346"/>
      <c r="O7" s="347"/>
      <c r="P7" s="345" t="s">
        <v>199</v>
      </c>
      <c r="Q7" s="346"/>
      <c r="R7" s="347"/>
      <c r="S7" s="345" t="s">
        <v>200</v>
      </c>
      <c r="T7" s="346"/>
      <c r="U7" s="347"/>
      <c r="W7" s="263"/>
      <c r="Z7" s="263"/>
      <c r="AH7" s="263"/>
      <c r="AI7" s="263"/>
      <c r="AJ7" s="263"/>
    </row>
    <row r="8" spans="2:36" s="65" customFormat="1" x14ac:dyDescent="0.25">
      <c r="B8" s="334"/>
      <c r="C8" s="336"/>
      <c r="D8" s="338"/>
      <c r="E8" s="338"/>
      <c r="F8" s="338"/>
      <c r="G8" s="342"/>
      <c r="H8" s="342"/>
      <c r="I8" s="344"/>
      <c r="J8" s="62" t="s">
        <v>201</v>
      </c>
      <c r="K8" s="63" t="s">
        <v>202</v>
      </c>
      <c r="L8" s="64" t="s">
        <v>203</v>
      </c>
      <c r="M8" s="62" t="s">
        <v>201</v>
      </c>
      <c r="N8" s="63" t="s">
        <v>202</v>
      </c>
      <c r="O8" s="64" t="s">
        <v>203</v>
      </c>
      <c r="P8" s="62" t="s">
        <v>201</v>
      </c>
      <c r="Q8" s="63" t="s">
        <v>202</v>
      </c>
      <c r="R8" s="64" t="s">
        <v>203</v>
      </c>
      <c r="S8" s="62" t="s">
        <v>201</v>
      </c>
      <c r="T8" s="63" t="s">
        <v>202</v>
      </c>
      <c r="U8" s="64" t="s">
        <v>203</v>
      </c>
      <c r="W8" s="268"/>
    </row>
    <row r="9" spans="2:36" x14ac:dyDescent="0.25">
      <c r="B9" s="66" t="s">
        <v>204</v>
      </c>
      <c r="C9" s="67"/>
      <c r="D9" s="67"/>
      <c r="E9" s="67"/>
      <c r="F9" s="68"/>
      <c r="G9" s="68"/>
      <c r="H9" s="69"/>
      <c r="I9" s="70"/>
      <c r="J9" s="71"/>
      <c r="K9" s="72"/>
      <c r="L9" s="73"/>
      <c r="M9" s="71"/>
      <c r="N9" s="72"/>
      <c r="O9" s="73"/>
      <c r="P9" s="71"/>
      <c r="Q9" s="72"/>
      <c r="R9" s="73"/>
      <c r="S9" s="71"/>
      <c r="T9" s="72"/>
      <c r="U9" s="73"/>
      <c r="W9" s="268"/>
      <c r="Z9" s="263"/>
      <c r="AH9" s="263"/>
      <c r="AI9" s="263"/>
      <c r="AJ9" s="263"/>
    </row>
    <row r="10" spans="2:36" x14ac:dyDescent="0.25">
      <c r="B10" s="74" t="s">
        <v>7</v>
      </c>
      <c r="C10" s="75" t="s">
        <v>239</v>
      </c>
      <c r="D10" s="75">
        <v>210</v>
      </c>
      <c r="E10" s="75">
        <v>0.94</v>
      </c>
      <c r="F10" s="76"/>
      <c r="G10" s="76"/>
      <c r="H10" s="76"/>
      <c r="I10" s="77">
        <v>0.94</v>
      </c>
      <c r="J10" s="78">
        <v>2721.1899989164585</v>
      </c>
      <c r="K10" s="79">
        <v>2736.1216637146522</v>
      </c>
      <c r="L10" s="79">
        <v>2725.8137085111325</v>
      </c>
      <c r="M10" s="78">
        <v>3369.1915052011473</v>
      </c>
      <c r="N10" s="79">
        <v>3282.0776108616069</v>
      </c>
      <c r="O10" s="80">
        <v>3383.6636278047263</v>
      </c>
      <c r="P10" s="78">
        <v>-648.00150628468873</v>
      </c>
      <c r="Q10" s="79">
        <v>-556.26390235047438</v>
      </c>
      <c r="R10" s="80">
        <v>-647.54196409007409</v>
      </c>
      <c r="S10" s="78">
        <v>1360.5949994582293</v>
      </c>
      <c r="T10" s="376">
        <v>1368.0608318573261</v>
      </c>
      <c r="U10" s="79">
        <v>1362.9068542555663</v>
      </c>
      <c r="W10" s="268"/>
      <c r="Z10" s="263"/>
      <c r="AH10" s="263"/>
      <c r="AI10" s="263"/>
      <c r="AJ10" s="263"/>
    </row>
    <row r="11" spans="2:36" x14ac:dyDescent="0.25">
      <c r="B11" s="74" t="s">
        <v>225</v>
      </c>
      <c r="C11" s="75" t="s">
        <v>239</v>
      </c>
      <c r="D11" s="75">
        <v>215</v>
      </c>
      <c r="E11" s="75">
        <v>0.56999999999999995</v>
      </c>
      <c r="F11" s="76"/>
      <c r="G11" s="76"/>
      <c r="H11" s="76"/>
      <c r="I11" s="77">
        <v>0.56999999999999995</v>
      </c>
      <c r="J11" s="78">
        <v>1650.0832972152994</v>
      </c>
      <c r="K11" s="79">
        <v>1659.1376045929273</v>
      </c>
      <c r="L11" s="79">
        <v>1652.8870360120695</v>
      </c>
      <c r="M11" s="78">
        <v>1751.9795827045966</v>
      </c>
      <c r="N11" s="79">
        <v>1706.6803576480356</v>
      </c>
      <c r="O11" s="80">
        <v>1759.5050864584578</v>
      </c>
      <c r="P11" s="78">
        <v>-101.89628548929727</v>
      </c>
      <c r="Q11" s="79">
        <v>-53.793321635966095</v>
      </c>
      <c r="R11" s="80">
        <v>-100.36748186553041</v>
      </c>
      <c r="S11" s="78">
        <v>825.04164860764968</v>
      </c>
      <c r="T11" s="376">
        <v>829.56880229646367</v>
      </c>
      <c r="U11" s="79">
        <v>826.44351800603476</v>
      </c>
      <c r="W11" s="268"/>
      <c r="Z11" s="263"/>
      <c r="AH11" s="263"/>
      <c r="AI11" s="263"/>
      <c r="AJ11" s="263"/>
    </row>
    <row r="12" spans="2:36" x14ac:dyDescent="0.25">
      <c r="B12" s="74" t="s">
        <v>8</v>
      </c>
      <c r="C12" s="75" t="s">
        <v>239</v>
      </c>
      <c r="D12" s="75">
        <v>220</v>
      </c>
      <c r="E12" s="75">
        <v>0.51</v>
      </c>
      <c r="F12" s="76"/>
      <c r="G12" s="76"/>
      <c r="H12" s="76"/>
      <c r="I12" s="77">
        <v>0.51</v>
      </c>
      <c r="J12" s="78">
        <v>1476.3903185610575</v>
      </c>
      <c r="K12" s="79">
        <v>1484.4915409515665</v>
      </c>
      <c r="L12" s="79">
        <v>1478.8989269581675</v>
      </c>
      <c r="M12" s="78">
        <v>2088.8987332247111</v>
      </c>
      <c r="N12" s="79">
        <v>2034.8881187341963</v>
      </c>
      <c r="O12" s="80">
        <v>2097.8714492389304</v>
      </c>
      <c r="P12" s="78">
        <v>-612.50841466365364</v>
      </c>
      <c r="Q12" s="79">
        <v>-555.98919177602875</v>
      </c>
      <c r="R12" s="80">
        <v>-613.37990828736383</v>
      </c>
      <c r="S12" s="78">
        <v>738.19515928052874</v>
      </c>
      <c r="T12" s="376">
        <v>742.24577047578327</v>
      </c>
      <c r="U12" s="79">
        <v>739.44946347908376</v>
      </c>
      <c r="W12" s="268"/>
      <c r="Z12" s="263"/>
      <c r="AH12" s="263"/>
      <c r="AI12" s="263"/>
      <c r="AJ12" s="263"/>
    </row>
    <row r="13" spans="2:36" x14ac:dyDescent="0.25">
      <c r="B13" s="74" t="s">
        <v>9</v>
      </c>
      <c r="C13" s="75" t="s">
        <v>239</v>
      </c>
      <c r="D13" s="75">
        <v>251</v>
      </c>
      <c r="E13" s="75">
        <v>0.3</v>
      </c>
      <c r="F13" s="76"/>
      <c r="G13" s="76"/>
      <c r="H13" s="76"/>
      <c r="I13" s="77">
        <v>0.3</v>
      </c>
      <c r="J13" s="78">
        <v>868.46489327121026</v>
      </c>
      <c r="K13" s="79">
        <v>873.23031820680387</v>
      </c>
      <c r="L13" s="79">
        <v>869.94054526951038</v>
      </c>
      <c r="M13" s="78">
        <v>909.68170640430981</v>
      </c>
      <c r="N13" s="79">
        <v>886.1609549326339</v>
      </c>
      <c r="O13" s="80">
        <v>913.58917950727619</v>
      </c>
      <c r="P13" s="78">
        <v>-41.216813133099549</v>
      </c>
      <c r="Q13" s="79">
        <v>-16.220409663123519</v>
      </c>
      <c r="R13" s="80">
        <v>-40.358861300472313</v>
      </c>
      <c r="S13" s="78">
        <v>434.23244663560513</v>
      </c>
      <c r="T13" s="376">
        <v>436.61515910340194</v>
      </c>
      <c r="U13" s="79">
        <v>434.97027263475519</v>
      </c>
      <c r="W13" s="268"/>
      <c r="Z13" s="263"/>
      <c r="AH13" s="263"/>
      <c r="AI13" s="263"/>
      <c r="AJ13" s="263"/>
    </row>
    <row r="14" spans="2:36" x14ac:dyDescent="0.25">
      <c r="B14" s="66" t="s">
        <v>205</v>
      </c>
      <c r="C14" s="67"/>
      <c r="D14" s="81"/>
      <c r="E14" s="81"/>
      <c r="F14" s="82"/>
      <c r="G14" s="82"/>
      <c r="H14" s="82"/>
      <c r="I14" s="70"/>
      <c r="J14" s="71"/>
      <c r="K14" s="72"/>
      <c r="L14" s="72"/>
      <c r="M14" s="71"/>
      <c r="N14" s="72"/>
      <c r="O14" s="73"/>
      <c r="P14" s="71"/>
      <c r="Q14" s="72"/>
      <c r="R14" s="73"/>
      <c r="S14" s="71"/>
      <c r="T14" s="377"/>
      <c r="U14" s="72"/>
      <c r="W14" s="268"/>
      <c r="Z14" s="263"/>
      <c r="AH14" s="263"/>
      <c r="AI14" s="263"/>
      <c r="AJ14" s="263"/>
    </row>
    <row r="15" spans="2:36" x14ac:dyDescent="0.25">
      <c r="B15" s="74" t="s">
        <v>232</v>
      </c>
      <c r="C15" s="75" t="s">
        <v>240</v>
      </c>
      <c r="D15" s="75">
        <v>822</v>
      </c>
      <c r="E15" s="75">
        <v>6.59</v>
      </c>
      <c r="F15" s="76">
        <v>0.23</v>
      </c>
      <c r="G15" s="76">
        <v>0.4</v>
      </c>
      <c r="H15" s="76">
        <v>0.63</v>
      </c>
      <c r="I15" s="77">
        <v>2.4382999999999999</v>
      </c>
      <c r="J15" s="78">
        <v>7058.5931642106398</v>
      </c>
      <c r="K15" s="79">
        <v>7097.3249496121662</v>
      </c>
      <c r="L15" s="79">
        <v>7070.5867717688234</v>
      </c>
      <c r="M15" s="78">
        <v>5103.1720664105051</v>
      </c>
      <c r="N15" s="79">
        <v>4971.2243301350518</v>
      </c>
      <c r="O15" s="80">
        <v>5125.0923792506155</v>
      </c>
      <c r="P15" s="78">
        <v>1955.4210978001347</v>
      </c>
      <c r="Q15" s="79">
        <v>2099.3624416337716</v>
      </c>
      <c r="R15" s="80">
        <v>1972.2325703615506</v>
      </c>
      <c r="S15" s="78">
        <v>3529.2965821053199</v>
      </c>
      <c r="T15" s="376">
        <v>3548.6624748060831</v>
      </c>
      <c r="U15" s="79">
        <v>3535.2933858844117</v>
      </c>
      <c r="W15" s="268"/>
      <c r="Z15" s="263"/>
      <c r="AH15" s="263"/>
      <c r="AI15" s="263"/>
      <c r="AJ15" s="263"/>
    </row>
    <row r="16" spans="2:36" x14ac:dyDescent="0.25">
      <c r="B16" s="74" t="s">
        <v>241</v>
      </c>
      <c r="C16" s="75" t="s">
        <v>240</v>
      </c>
      <c r="D16" s="75">
        <v>821</v>
      </c>
      <c r="E16" s="75">
        <v>9.0299999999999994</v>
      </c>
      <c r="F16" s="76">
        <v>0.23</v>
      </c>
      <c r="G16" s="76">
        <v>0.4</v>
      </c>
      <c r="H16" s="76">
        <v>0.63</v>
      </c>
      <c r="I16" s="77">
        <v>3.3410999999999995</v>
      </c>
      <c r="J16" s="78">
        <v>9672.0935163614668</v>
      </c>
      <c r="K16" s="79">
        <v>9725.166053869174</v>
      </c>
      <c r="L16" s="79">
        <v>9688.5278526665352</v>
      </c>
      <c r="M16" s="78">
        <v>7677.460053242602</v>
      </c>
      <c r="N16" s="79">
        <v>7478.9514665856123</v>
      </c>
      <c r="O16" s="80">
        <v>7710.4380371307498</v>
      </c>
      <c r="P16" s="78">
        <v>1994.6334631188647</v>
      </c>
      <c r="Q16" s="79">
        <v>2209.5763860809229</v>
      </c>
      <c r="R16" s="80">
        <v>2014.7280167384242</v>
      </c>
      <c r="S16" s="78">
        <v>4836.0467581807334</v>
      </c>
      <c r="T16" s="376">
        <v>4862.583026934587</v>
      </c>
      <c r="U16" s="79">
        <v>4844.2639263332676</v>
      </c>
      <c r="W16" s="268"/>
      <c r="Z16" s="263"/>
      <c r="AH16" s="263"/>
      <c r="AI16" s="263"/>
      <c r="AJ16" s="263"/>
    </row>
    <row r="17" spans="2:23" s="263" customFormat="1" x14ac:dyDescent="0.25">
      <c r="B17" s="74" t="s">
        <v>242</v>
      </c>
      <c r="C17" s="75" t="s">
        <v>240</v>
      </c>
      <c r="D17" s="75">
        <v>820</v>
      </c>
      <c r="E17" s="75">
        <v>3.4</v>
      </c>
      <c r="F17" s="76">
        <v>0.26</v>
      </c>
      <c r="G17" s="76">
        <v>0.22</v>
      </c>
      <c r="H17" s="76">
        <v>0.48</v>
      </c>
      <c r="I17" s="77">
        <v>1.768</v>
      </c>
      <c r="J17" s="78">
        <v>5118.1531043449995</v>
      </c>
      <c r="K17" s="79">
        <v>5146.2373419654314</v>
      </c>
      <c r="L17" s="79">
        <v>5126.8496134549814</v>
      </c>
      <c r="M17" s="83">
        <v>5550.7184683027663</v>
      </c>
      <c r="N17" s="84">
        <v>5407.1989617951076</v>
      </c>
      <c r="O17" s="85">
        <v>5574.5611848973012</v>
      </c>
      <c r="P17" s="78">
        <v>-432.56536395776675</v>
      </c>
      <c r="Q17" s="79">
        <v>-280.3493483401262</v>
      </c>
      <c r="R17" s="80">
        <v>-428.32384293186988</v>
      </c>
      <c r="S17" s="78">
        <v>2559.0765521724998</v>
      </c>
      <c r="T17" s="376">
        <v>2573.1186709827157</v>
      </c>
      <c r="U17" s="79">
        <v>2563.4248067274907</v>
      </c>
      <c r="V17" s="86"/>
      <c r="W17" s="268"/>
    </row>
    <row r="18" spans="2:23" s="263" customFormat="1" x14ac:dyDescent="0.25">
      <c r="B18" s="74" t="s">
        <v>13</v>
      </c>
      <c r="C18" s="75" t="s">
        <v>243</v>
      </c>
      <c r="D18" s="75">
        <v>850</v>
      </c>
      <c r="E18" s="75">
        <v>8.9499999999999993</v>
      </c>
      <c r="F18" s="76">
        <v>0.28000000000000003</v>
      </c>
      <c r="G18" s="76">
        <v>0.24</v>
      </c>
      <c r="H18" s="76">
        <v>0.52</v>
      </c>
      <c r="I18" s="77">
        <v>4.2959999999999994</v>
      </c>
      <c r="J18" s="78">
        <v>12436.41727164373</v>
      </c>
      <c r="K18" s="79">
        <v>12504.658156721431</v>
      </c>
      <c r="L18" s="79">
        <v>12457.548608259387</v>
      </c>
      <c r="M18" s="78">
        <v>9581.980640792066</v>
      </c>
      <c r="N18" s="79">
        <v>9334.2287252904116</v>
      </c>
      <c r="O18" s="80">
        <v>9623.1393574766444</v>
      </c>
      <c r="P18" s="78">
        <v>2854.4366308516637</v>
      </c>
      <c r="Q18" s="79">
        <v>3123.3198829689754</v>
      </c>
      <c r="R18" s="80">
        <v>2881.5187992447864</v>
      </c>
      <c r="S18" s="78">
        <v>6218.2086358218648</v>
      </c>
      <c r="T18" s="376">
        <v>6252.3290783607154</v>
      </c>
      <c r="U18" s="79">
        <v>6228.7743041296935</v>
      </c>
      <c r="W18" s="268"/>
    </row>
    <row r="19" spans="2:23" s="263" customFormat="1" x14ac:dyDescent="0.25">
      <c r="B19" s="87" t="s">
        <v>14</v>
      </c>
      <c r="C19" s="75" t="s">
        <v>244</v>
      </c>
      <c r="D19" s="75">
        <v>944</v>
      </c>
      <c r="E19" s="75">
        <v>13.91</v>
      </c>
      <c r="F19" s="76">
        <v>0.31</v>
      </c>
      <c r="G19" s="76">
        <v>0.56999999999999995</v>
      </c>
      <c r="H19" s="76">
        <v>0.87999999999999989</v>
      </c>
      <c r="I19" s="77">
        <v>1.6692000000000016</v>
      </c>
      <c r="J19" s="78">
        <v>4832.1386661610186</v>
      </c>
      <c r="K19" s="79">
        <v>4858.653490502661</v>
      </c>
      <c r="L19" s="79">
        <v>4840.3491938795605</v>
      </c>
      <c r="M19" s="78">
        <v>7009.6029265709876</v>
      </c>
      <c r="N19" s="79">
        <v>6828.3624693975744</v>
      </c>
      <c r="O19" s="80">
        <v>7039.7121776477334</v>
      </c>
      <c r="P19" s="78">
        <v>-2177.464260409969</v>
      </c>
      <c r="Q19" s="79">
        <v>-1988.0132755180139</v>
      </c>
      <c r="R19" s="80">
        <v>-2181.0586871450723</v>
      </c>
      <c r="S19" s="78">
        <v>2416.0693330805093</v>
      </c>
      <c r="T19" s="376">
        <v>2429.3267452513305</v>
      </c>
      <c r="U19" s="79">
        <v>2420.1745969397803</v>
      </c>
      <c r="W19" s="268"/>
    </row>
    <row r="20" spans="2:23" s="263" customFormat="1" x14ac:dyDescent="0.25">
      <c r="B20" s="87" t="s">
        <v>15</v>
      </c>
      <c r="C20" s="75" t="s">
        <v>244</v>
      </c>
      <c r="D20" s="75">
        <v>945</v>
      </c>
      <c r="E20" s="75">
        <v>18.420000000000002</v>
      </c>
      <c r="F20" s="76">
        <v>0.28999999999999998</v>
      </c>
      <c r="G20" s="76">
        <v>0.56000000000000005</v>
      </c>
      <c r="H20" s="76">
        <v>0.85000000000000009</v>
      </c>
      <c r="I20" s="77">
        <v>2.7629999999999986</v>
      </c>
      <c r="J20" s="78">
        <v>7998.5616670278423</v>
      </c>
      <c r="K20" s="79">
        <v>8042.45123068466</v>
      </c>
      <c r="L20" s="79">
        <v>8012.1524219321864</v>
      </c>
      <c r="M20" s="348" t="s">
        <v>206</v>
      </c>
      <c r="N20" s="349"/>
      <c r="O20" s="350"/>
      <c r="P20" s="348" t="s">
        <v>207</v>
      </c>
      <c r="Q20" s="349"/>
      <c r="R20" s="350"/>
      <c r="S20" s="78">
        <v>3999.2808335139212</v>
      </c>
      <c r="T20" s="376">
        <v>4021.22561534233</v>
      </c>
      <c r="U20" s="79">
        <v>4006.0762109660932</v>
      </c>
      <c r="W20" s="268"/>
    </row>
    <row r="21" spans="2:23" s="263" customFormat="1" x14ac:dyDescent="0.25">
      <c r="B21" s="87" t="s">
        <v>16</v>
      </c>
      <c r="C21" s="75" t="s">
        <v>244</v>
      </c>
      <c r="D21" s="75">
        <v>945</v>
      </c>
      <c r="E21" s="75">
        <v>22.76</v>
      </c>
      <c r="F21" s="76">
        <v>0.16</v>
      </c>
      <c r="G21" s="76">
        <v>0.74</v>
      </c>
      <c r="H21" s="76">
        <v>0.9</v>
      </c>
      <c r="I21" s="77">
        <v>2.2759999999999998</v>
      </c>
      <c r="J21" s="78">
        <v>6588.7536569509148</v>
      </c>
      <c r="K21" s="79">
        <v>6624.9073474622846</v>
      </c>
      <c r="L21" s="79">
        <v>6599.9489367780179</v>
      </c>
      <c r="M21" s="348" t="s">
        <v>206</v>
      </c>
      <c r="N21" s="349"/>
      <c r="O21" s="350"/>
      <c r="P21" s="348" t="s">
        <v>207</v>
      </c>
      <c r="Q21" s="349"/>
      <c r="R21" s="350"/>
      <c r="S21" s="78">
        <v>3294.3768284754574</v>
      </c>
      <c r="T21" s="376">
        <v>3312.4536737311423</v>
      </c>
      <c r="U21" s="79">
        <v>3299.974468389009</v>
      </c>
      <c r="W21" s="268"/>
    </row>
    <row r="22" spans="2:23" s="263" customFormat="1" x14ac:dyDescent="0.25">
      <c r="B22" s="66" t="s">
        <v>208</v>
      </c>
      <c r="C22" s="67"/>
      <c r="D22" s="81"/>
      <c r="E22" s="81"/>
      <c r="F22" s="82"/>
      <c r="G22" s="82"/>
      <c r="H22" s="82"/>
      <c r="I22" s="70"/>
      <c r="J22" s="71"/>
      <c r="K22" s="72"/>
      <c r="L22" s="72"/>
      <c r="M22" s="71"/>
      <c r="N22" s="72"/>
      <c r="O22" s="73"/>
      <c r="P22" s="71"/>
      <c r="Q22" s="72"/>
      <c r="R22" s="73"/>
      <c r="S22" s="71"/>
      <c r="T22" s="377"/>
      <c r="U22" s="72"/>
      <c r="W22" s="268"/>
    </row>
    <row r="23" spans="2:23" s="263" customFormat="1" x14ac:dyDescent="0.25">
      <c r="B23" s="74" t="s">
        <v>17</v>
      </c>
      <c r="C23" s="75" t="s">
        <v>243</v>
      </c>
      <c r="D23" s="75">
        <v>710</v>
      </c>
      <c r="E23" s="75">
        <v>1.44</v>
      </c>
      <c r="F23" s="76"/>
      <c r="G23" s="76"/>
      <c r="H23" s="76"/>
      <c r="I23" s="77">
        <v>1.44</v>
      </c>
      <c r="J23" s="78">
        <v>4168.6314877018094</v>
      </c>
      <c r="K23" s="79">
        <v>4191.5055273926582</v>
      </c>
      <c r="L23" s="79">
        <v>4175.71461729365</v>
      </c>
      <c r="M23" s="78">
        <v>5020.0953427497097</v>
      </c>
      <c r="N23" s="79">
        <v>4890.2956401837946</v>
      </c>
      <c r="O23" s="80">
        <v>5041.6588054290423</v>
      </c>
      <c r="P23" s="78">
        <v>-851.46385504790032</v>
      </c>
      <c r="Q23" s="79">
        <v>-714.5810228901446</v>
      </c>
      <c r="R23" s="80">
        <v>-850.15327803638411</v>
      </c>
      <c r="S23" s="78">
        <v>2084.3157438509047</v>
      </c>
      <c r="T23" s="376">
        <v>2095.7527636963291</v>
      </c>
      <c r="U23" s="79">
        <v>2087.857308646825</v>
      </c>
      <c r="W23" s="268"/>
    </row>
    <row r="24" spans="2:23" s="263" customFormat="1" x14ac:dyDescent="0.25">
      <c r="B24" s="74" t="s">
        <v>18</v>
      </c>
      <c r="C24" s="75" t="s">
        <v>243</v>
      </c>
      <c r="D24" s="75">
        <v>720</v>
      </c>
      <c r="E24" s="75">
        <v>3.93</v>
      </c>
      <c r="F24" s="76"/>
      <c r="G24" s="76"/>
      <c r="H24" s="76"/>
      <c r="I24" s="77">
        <v>3.93</v>
      </c>
      <c r="J24" s="78">
        <v>11376.890101852854</v>
      </c>
      <c r="K24" s="79">
        <v>11439.317168509131</v>
      </c>
      <c r="L24" s="79">
        <v>11396.221143030587</v>
      </c>
      <c r="M24" s="78">
        <v>12028.013673568095</v>
      </c>
      <c r="N24" s="79">
        <v>11717.017070775935</v>
      </c>
      <c r="O24" s="80">
        <v>12079.679151262872</v>
      </c>
      <c r="P24" s="78">
        <v>-651.12357171524127</v>
      </c>
      <c r="Q24" s="79">
        <v>-320.79592774534831</v>
      </c>
      <c r="R24" s="80">
        <v>-640.36198275374045</v>
      </c>
      <c r="S24" s="78">
        <v>5688.445050926427</v>
      </c>
      <c r="T24" s="376">
        <v>5719.6585842545655</v>
      </c>
      <c r="U24" s="79">
        <v>5698.1105715152935</v>
      </c>
      <c r="W24" s="268"/>
    </row>
    <row r="25" spans="2:23" s="263" customFormat="1" x14ac:dyDescent="0.25">
      <c r="B25" s="74" t="s">
        <v>19</v>
      </c>
      <c r="C25" s="75" t="s">
        <v>243</v>
      </c>
      <c r="D25" s="75">
        <v>750</v>
      </c>
      <c r="E25" s="75">
        <v>1.3</v>
      </c>
      <c r="F25" s="76"/>
      <c r="G25" s="76"/>
      <c r="H25" s="76"/>
      <c r="I25" s="77">
        <v>1.3</v>
      </c>
      <c r="J25" s="78">
        <v>3763.3478708419111</v>
      </c>
      <c r="K25" s="79">
        <v>3783.998045562817</v>
      </c>
      <c r="L25" s="79">
        <v>3769.742362834545</v>
      </c>
      <c r="M25" s="78">
        <v>4986.4034276976981</v>
      </c>
      <c r="N25" s="79">
        <v>4857.4748640751777</v>
      </c>
      <c r="O25" s="80">
        <v>5007.8221691509953</v>
      </c>
      <c r="P25" s="78">
        <v>-1223.055556855787</v>
      </c>
      <c r="Q25" s="79">
        <v>-1087.7325012406327</v>
      </c>
      <c r="R25" s="80">
        <v>-1223.8241235881783</v>
      </c>
      <c r="S25" s="78">
        <v>1881.6739354209556</v>
      </c>
      <c r="T25" s="376">
        <v>1891.9990227814085</v>
      </c>
      <c r="U25" s="79">
        <v>1884.8711814172725</v>
      </c>
      <c r="W25" s="268"/>
    </row>
    <row r="26" spans="2:23" s="263" customFormat="1" x14ac:dyDescent="0.25">
      <c r="B26" s="74" t="s">
        <v>20</v>
      </c>
      <c r="C26" s="75" t="s">
        <v>243</v>
      </c>
      <c r="D26" s="75">
        <v>770</v>
      </c>
      <c r="E26" s="75">
        <v>1.22</v>
      </c>
      <c r="F26" s="76"/>
      <c r="G26" s="76"/>
      <c r="H26" s="76"/>
      <c r="I26" s="77">
        <v>1.22</v>
      </c>
      <c r="J26" s="78">
        <v>3531.7572326362551</v>
      </c>
      <c r="K26" s="79">
        <v>3551.1366273743356</v>
      </c>
      <c r="L26" s="79">
        <v>3537.758217429342</v>
      </c>
      <c r="M26" s="78">
        <v>4245.1812965534455</v>
      </c>
      <c r="N26" s="79">
        <v>4135.4177896856245</v>
      </c>
      <c r="O26" s="80">
        <v>4263.4161710339549</v>
      </c>
      <c r="P26" s="78">
        <v>-713.42406391719032</v>
      </c>
      <c r="Q26" s="79">
        <v>-597.65957225628244</v>
      </c>
      <c r="R26" s="80">
        <v>-712.27954365961932</v>
      </c>
      <c r="S26" s="78">
        <v>1765.8786163181276</v>
      </c>
      <c r="T26" s="376">
        <v>1775.5683136871678</v>
      </c>
      <c r="U26" s="79">
        <v>1768.879108714671</v>
      </c>
      <c r="W26" s="268"/>
    </row>
    <row r="27" spans="2:23" s="263" customFormat="1" x14ac:dyDescent="0.25">
      <c r="B27" s="66" t="s">
        <v>209</v>
      </c>
      <c r="C27" s="67"/>
      <c r="D27" s="88"/>
      <c r="E27" s="88"/>
      <c r="F27" s="89"/>
      <c r="G27" s="89"/>
      <c r="H27" s="89"/>
      <c r="I27" s="70"/>
      <c r="J27" s="71"/>
      <c r="K27" s="72"/>
      <c r="L27" s="72"/>
      <c r="M27" s="71"/>
      <c r="N27" s="72"/>
      <c r="O27" s="73"/>
      <c r="P27" s="71"/>
      <c r="Q27" s="72"/>
      <c r="R27" s="73"/>
      <c r="S27" s="71"/>
      <c r="T27" s="377"/>
      <c r="U27" s="72"/>
      <c r="W27" s="268"/>
    </row>
    <row r="28" spans="2:23" s="263" customFormat="1" x14ac:dyDescent="0.25">
      <c r="B28" s="74" t="s">
        <v>21</v>
      </c>
      <c r="C28" s="75" t="s">
        <v>243</v>
      </c>
      <c r="D28" s="75">
        <v>150</v>
      </c>
      <c r="E28" s="75">
        <v>0.18</v>
      </c>
      <c r="F28" s="76"/>
      <c r="G28" s="76"/>
      <c r="H28" s="76"/>
      <c r="I28" s="77">
        <v>0.18</v>
      </c>
      <c r="J28" s="78">
        <v>521.07893596272618</v>
      </c>
      <c r="K28" s="79">
        <v>523.93819092408228</v>
      </c>
      <c r="L28" s="79">
        <v>521.96432716170625</v>
      </c>
      <c r="M28" s="78">
        <v>1078.1412816643672</v>
      </c>
      <c r="N28" s="79">
        <v>1050.2648354757143</v>
      </c>
      <c r="O28" s="80">
        <v>1082.7723608975125</v>
      </c>
      <c r="P28" s="78">
        <v>-557.06234570164099</v>
      </c>
      <c r="Q28" s="79">
        <v>-528.30050831400808</v>
      </c>
      <c r="R28" s="80">
        <v>-558.83416997343022</v>
      </c>
      <c r="S28" s="78">
        <v>260.53946798136309</v>
      </c>
      <c r="T28" s="376">
        <v>261.96909546204114</v>
      </c>
      <c r="U28" s="79">
        <v>260.98216358085313</v>
      </c>
      <c r="W28" s="268"/>
    </row>
    <row r="29" spans="2:23" s="263" customFormat="1" x14ac:dyDescent="0.25">
      <c r="B29" s="90" t="s">
        <v>233</v>
      </c>
      <c r="C29" s="75" t="s">
        <v>243</v>
      </c>
      <c r="D29" s="75" t="s">
        <v>245</v>
      </c>
      <c r="E29" s="75">
        <v>0.43</v>
      </c>
      <c r="F29" s="76"/>
      <c r="G29" s="76"/>
      <c r="H29" s="76"/>
      <c r="I29" s="91">
        <v>0.43</v>
      </c>
      <c r="J29" s="78">
        <v>1244.7996803554013</v>
      </c>
      <c r="K29" s="79">
        <v>1251.6301227630856</v>
      </c>
      <c r="L29" s="79">
        <v>1246.9147815529648</v>
      </c>
      <c r="M29" s="78">
        <v>1853.0553278606312</v>
      </c>
      <c r="N29" s="79">
        <v>1805.142685973884</v>
      </c>
      <c r="O29" s="80">
        <v>1861.0149952925997</v>
      </c>
      <c r="P29" s="78">
        <v>-608.25564750522994</v>
      </c>
      <c r="Q29" s="79">
        <v>-558.22790442091923</v>
      </c>
      <c r="R29" s="80">
        <v>-609.38487252951404</v>
      </c>
      <c r="S29" s="78">
        <v>622.39984017770064</v>
      </c>
      <c r="T29" s="376">
        <v>625.81506138154282</v>
      </c>
      <c r="U29" s="79">
        <v>623.45739077648238</v>
      </c>
      <c r="W29" s="268"/>
    </row>
    <row r="30" spans="2:23" s="263" customFormat="1" x14ac:dyDescent="0.25">
      <c r="B30" s="74" t="s">
        <v>23</v>
      </c>
      <c r="C30" s="75" t="s">
        <v>243</v>
      </c>
      <c r="D30" s="75">
        <v>110</v>
      </c>
      <c r="E30" s="75">
        <v>0.65</v>
      </c>
      <c r="F30" s="76"/>
      <c r="G30" s="76"/>
      <c r="H30" s="76"/>
      <c r="I30" s="77">
        <v>0.65</v>
      </c>
      <c r="J30" s="78">
        <v>1881.6739354209556</v>
      </c>
      <c r="K30" s="79">
        <v>1891.9990227814085</v>
      </c>
      <c r="L30" s="79">
        <v>1884.8711814172725</v>
      </c>
      <c r="M30" s="78">
        <v>3268.1157600451129</v>
      </c>
      <c r="N30" s="79">
        <v>3183.6152825357585</v>
      </c>
      <c r="O30" s="80">
        <v>3282.1537189705846</v>
      </c>
      <c r="P30" s="78">
        <v>-1386.4418246241573</v>
      </c>
      <c r="Q30" s="79">
        <v>-1298.744101118486</v>
      </c>
      <c r="R30" s="80">
        <v>-1390.1546961891761</v>
      </c>
      <c r="S30" s="78">
        <v>940.83696771047778</v>
      </c>
      <c r="T30" s="376">
        <v>945.99951139070424</v>
      </c>
      <c r="U30" s="79">
        <v>942.43559070863625</v>
      </c>
      <c r="W30" s="268"/>
    </row>
    <row r="31" spans="2:23" s="263" customFormat="1" x14ac:dyDescent="0.25">
      <c r="B31" s="66" t="s">
        <v>210</v>
      </c>
      <c r="C31" s="67"/>
      <c r="D31" s="81"/>
      <c r="E31" s="81"/>
      <c r="F31" s="82"/>
      <c r="G31" s="82"/>
      <c r="H31" s="82"/>
      <c r="I31" s="70"/>
      <c r="J31" s="71"/>
      <c r="K31" s="72"/>
      <c r="L31" s="72"/>
      <c r="M31" s="71"/>
      <c r="N31" s="72"/>
      <c r="O31" s="73"/>
      <c r="P31" s="71"/>
      <c r="Q31" s="72"/>
      <c r="R31" s="73"/>
      <c r="S31" s="71"/>
      <c r="T31" s="377"/>
      <c r="U31" s="72"/>
      <c r="W31" s="268"/>
    </row>
    <row r="32" spans="2:23" s="263" customFormat="1" x14ac:dyDescent="0.25">
      <c r="B32" s="74" t="s">
        <v>24</v>
      </c>
      <c r="C32" s="75" t="s">
        <v>243</v>
      </c>
      <c r="D32" s="75">
        <v>934</v>
      </c>
      <c r="E32" s="75">
        <v>33.03</v>
      </c>
      <c r="F32" s="76">
        <v>0.19</v>
      </c>
      <c r="G32" s="76">
        <v>0.55000000000000004</v>
      </c>
      <c r="H32" s="76">
        <v>0.74</v>
      </c>
      <c r="I32" s="77">
        <v>8.5878000000000014</v>
      </c>
      <c r="J32" s="78">
        <v>24860.676034781671</v>
      </c>
      <c r="K32" s="79">
        <v>24997.091088987974</v>
      </c>
      <c r="L32" s="79">
        <v>24902.918048885007</v>
      </c>
      <c r="M32" s="78">
        <v>11000.410264481743</v>
      </c>
      <c r="N32" s="79">
        <v>10715.983399463144</v>
      </c>
      <c r="O32" s="80">
        <v>11047.661744782428</v>
      </c>
      <c r="P32" s="78">
        <v>13860.265770299928</v>
      </c>
      <c r="Q32" s="79">
        <v>14186.934649421863</v>
      </c>
      <c r="R32" s="80">
        <v>13949.429344205546</v>
      </c>
      <c r="S32" s="78">
        <v>12430.338017390835</v>
      </c>
      <c r="T32" s="376">
        <v>12498.545544493987</v>
      </c>
      <c r="U32" s="79">
        <v>12451.459024442504</v>
      </c>
      <c r="W32" s="268"/>
    </row>
    <row r="33" spans="2:36" x14ac:dyDescent="0.25">
      <c r="B33" s="74" t="s">
        <v>25</v>
      </c>
      <c r="C33" s="75" t="s">
        <v>243</v>
      </c>
      <c r="D33" s="75">
        <v>931</v>
      </c>
      <c r="E33" s="75">
        <v>7.8</v>
      </c>
      <c r="F33" s="76">
        <v>0.27</v>
      </c>
      <c r="G33" s="76">
        <v>0.44</v>
      </c>
      <c r="H33" s="76">
        <v>0.71</v>
      </c>
      <c r="I33" s="77">
        <v>2.262</v>
      </c>
      <c r="J33" s="78">
        <v>6548.2252952649251</v>
      </c>
      <c r="K33" s="79">
        <v>6584.1565992793012</v>
      </c>
      <c r="L33" s="79">
        <v>6559.3517113321077</v>
      </c>
      <c r="M33" s="78">
        <v>6308.8110934891483</v>
      </c>
      <c r="N33" s="79">
        <v>6145.6903263383592</v>
      </c>
      <c r="O33" s="80">
        <v>6335.9101430643505</v>
      </c>
      <c r="P33" s="78">
        <v>239.41420177577675</v>
      </c>
      <c r="Q33" s="79">
        <v>413.66138499374847</v>
      </c>
      <c r="R33" s="80">
        <v>248.24645621495074</v>
      </c>
      <c r="S33" s="78">
        <v>3274.1126476324625</v>
      </c>
      <c r="T33" s="376">
        <v>3292.0782996396506</v>
      </c>
      <c r="U33" s="79">
        <v>3279.6758556660538</v>
      </c>
      <c r="W33" s="268"/>
      <c r="Z33" s="263"/>
      <c r="AH33" s="263"/>
      <c r="AI33" s="263"/>
      <c r="AJ33" s="263"/>
    </row>
    <row r="34" spans="2:36" x14ac:dyDescent="0.25">
      <c r="B34" s="66" t="s">
        <v>211</v>
      </c>
      <c r="C34" s="67"/>
      <c r="D34" s="81"/>
      <c r="E34" s="81"/>
      <c r="F34" s="82"/>
      <c r="G34" s="82"/>
      <c r="H34" s="82"/>
      <c r="I34" s="70"/>
      <c r="J34" s="71"/>
      <c r="K34" s="72"/>
      <c r="L34" s="72"/>
      <c r="M34" s="71"/>
      <c r="N34" s="72"/>
      <c r="O34" s="73"/>
      <c r="P34" s="71"/>
      <c r="Q34" s="72"/>
      <c r="R34" s="73"/>
      <c r="S34" s="71"/>
      <c r="T34" s="377"/>
      <c r="U34" s="72"/>
      <c r="W34" s="268"/>
      <c r="Z34" s="263"/>
      <c r="AH34" s="263"/>
      <c r="AI34" s="263"/>
      <c r="AJ34" s="263"/>
    </row>
    <row r="35" spans="2:36" x14ac:dyDescent="0.25">
      <c r="B35" s="74" t="s">
        <v>26</v>
      </c>
      <c r="C35" s="75" t="s">
        <v>243</v>
      </c>
      <c r="D35" s="75">
        <v>565</v>
      </c>
      <c r="E35" s="75">
        <v>11.12</v>
      </c>
      <c r="F35" s="76">
        <v>0.32</v>
      </c>
      <c r="G35" s="76">
        <v>0.44</v>
      </c>
      <c r="H35" s="76">
        <v>0.76</v>
      </c>
      <c r="I35" s="77">
        <v>2.6687999999999996</v>
      </c>
      <c r="J35" s="78">
        <v>7725.8636905406856</v>
      </c>
      <c r="K35" s="79">
        <v>7768.2569107677264</v>
      </c>
      <c r="L35" s="79">
        <v>7738.9910907175627</v>
      </c>
      <c r="M35" s="78">
        <v>4157.5823174182151</v>
      </c>
      <c r="N35" s="79">
        <v>4050.0837718032221</v>
      </c>
      <c r="O35" s="80">
        <v>4175.4409167110316</v>
      </c>
      <c r="P35" s="78">
        <v>3568.2813731224705</v>
      </c>
      <c r="Q35" s="79">
        <v>3688.9073189143405</v>
      </c>
      <c r="R35" s="80">
        <v>3592.8159940566948</v>
      </c>
      <c r="S35" s="78">
        <v>3862.9318452703428</v>
      </c>
      <c r="T35" s="376">
        <v>3884.1284553838632</v>
      </c>
      <c r="U35" s="79">
        <v>3869.4955453587813</v>
      </c>
      <c r="W35" s="268"/>
      <c r="Z35" s="263"/>
      <c r="AH35" s="263"/>
      <c r="AI35" s="263"/>
      <c r="AJ35" s="263"/>
    </row>
    <row r="36" spans="2:36" x14ac:dyDescent="0.25">
      <c r="B36" s="92" t="s">
        <v>27</v>
      </c>
      <c r="C36" s="75" t="s">
        <v>246</v>
      </c>
      <c r="D36" s="75">
        <v>610</v>
      </c>
      <c r="E36" s="75">
        <v>1.69</v>
      </c>
      <c r="F36" s="76"/>
      <c r="G36" s="76"/>
      <c r="H36" s="76"/>
      <c r="I36" s="93">
        <v>1.69</v>
      </c>
      <c r="J36" s="78">
        <v>4892.352232094484</v>
      </c>
      <c r="K36" s="79">
        <v>4919.1974592316619</v>
      </c>
      <c r="L36" s="79">
        <v>4900.6650716849081</v>
      </c>
      <c r="M36" s="78">
        <v>4767.713754932216</v>
      </c>
      <c r="N36" s="79">
        <v>4660.5502074234819</v>
      </c>
      <c r="O36" s="80">
        <v>4761.5521825463602</v>
      </c>
      <c r="P36" s="78">
        <v>124.63847716226792</v>
      </c>
      <c r="Q36" s="79">
        <v>240.11486426142619</v>
      </c>
      <c r="R36" s="80">
        <v>157.64527668530172</v>
      </c>
      <c r="S36" s="78">
        <v>2446.176116047242</v>
      </c>
      <c r="T36" s="376">
        <v>2459.598729615831</v>
      </c>
      <c r="U36" s="79">
        <v>2450.332535842454</v>
      </c>
      <c r="W36" s="268"/>
      <c r="Z36" s="263"/>
      <c r="AH36" s="263"/>
      <c r="AI36" s="263"/>
      <c r="AJ36" s="263"/>
    </row>
    <row r="37" spans="2:36" x14ac:dyDescent="0.25">
      <c r="B37" s="74" t="s">
        <v>28</v>
      </c>
      <c r="C37" s="75" t="s">
        <v>246</v>
      </c>
      <c r="D37" s="75">
        <v>620</v>
      </c>
      <c r="E37" s="75">
        <v>0.14000000000000001</v>
      </c>
      <c r="F37" s="76"/>
      <c r="G37" s="76"/>
      <c r="H37" s="76"/>
      <c r="I37" s="77">
        <v>0.14000000000000001</v>
      </c>
      <c r="J37" s="78">
        <v>405.28361685989813</v>
      </c>
      <c r="K37" s="79">
        <v>407.50748182984188</v>
      </c>
      <c r="L37" s="79">
        <v>405.97225445910487</v>
      </c>
      <c r="M37" s="78">
        <v>741.22213114425244</v>
      </c>
      <c r="N37" s="79">
        <v>722.05707438955358</v>
      </c>
      <c r="O37" s="80">
        <v>744.40599811703976</v>
      </c>
      <c r="P37" s="78">
        <v>-335.93851428435431</v>
      </c>
      <c r="Q37" s="79">
        <v>-316.0848199304487</v>
      </c>
      <c r="R37" s="80">
        <v>-336.89851628719788</v>
      </c>
      <c r="S37" s="78">
        <v>202.64180842994907</v>
      </c>
      <c r="T37" s="376">
        <v>203.75374091492094</v>
      </c>
      <c r="U37" s="79">
        <v>202.98612722955244</v>
      </c>
      <c r="W37" s="268"/>
      <c r="Z37" s="263"/>
      <c r="AH37" s="263"/>
      <c r="AI37" s="263"/>
      <c r="AJ37" s="263"/>
    </row>
    <row r="38" spans="2:36" x14ac:dyDescent="0.25">
      <c r="B38" s="74" t="s">
        <v>29</v>
      </c>
      <c r="C38" s="75" t="s">
        <v>247</v>
      </c>
      <c r="D38" s="75">
        <v>320</v>
      </c>
      <c r="E38" s="75">
        <v>0.36</v>
      </c>
      <c r="F38" s="76"/>
      <c r="G38" s="76"/>
      <c r="H38" s="76"/>
      <c r="I38" s="77">
        <v>0.36</v>
      </c>
      <c r="J38" s="78">
        <v>1042.1578719254524</v>
      </c>
      <c r="K38" s="79">
        <v>1047.8763818481646</v>
      </c>
      <c r="L38" s="79">
        <v>1043.9286543234125</v>
      </c>
      <c r="M38" s="78">
        <v>1583.520007444539</v>
      </c>
      <c r="N38" s="79">
        <v>1542.5764771049551</v>
      </c>
      <c r="O38" s="80">
        <v>1590.3219050682212</v>
      </c>
      <c r="P38" s="78">
        <v>-541.36213551908668</v>
      </c>
      <c r="Q38" s="79">
        <v>-498.64782278154257</v>
      </c>
      <c r="R38" s="80">
        <v>-542.44552322005666</v>
      </c>
      <c r="S38" s="78">
        <v>521.07893596272618</v>
      </c>
      <c r="T38" s="376">
        <v>523.93819092408228</v>
      </c>
      <c r="U38" s="79">
        <v>521.96432716170625</v>
      </c>
      <c r="W38" s="268"/>
      <c r="Z38" s="263"/>
      <c r="AH38" s="263"/>
      <c r="AI38" s="263"/>
      <c r="AJ38" s="263"/>
    </row>
    <row r="39" spans="2:36" x14ac:dyDescent="0.25">
      <c r="B39" s="66" t="s">
        <v>212</v>
      </c>
      <c r="C39" s="67"/>
      <c r="D39" s="81"/>
      <c r="E39" s="81"/>
      <c r="F39" s="82"/>
      <c r="G39" s="82"/>
      <c r="H39" s="82"/>
      <c r="I39" s="70"/>
      <c r="J39" s="71"/>
      <c r="K39" s="72"/>
      <c r="L39" s="72"/>
      <c r="M39" s="71"/>
      <c r="N39" s="72"/>
      <c r="O39" s="73"/>
      <c r="P39" s="71"/>
      <c r="Q39" s="72"/>
      <c r="R39" s="73"/>
      <c r="S39" s="71"/>
      <c r="T39" s="377"/>
      <c r="U39" s="72"/>
      <c r="W39" s="268"/>
      <c r="Z39" s="263"/>
      <c r="AH39" s="263"/>
      <c r="AI39" s="263"/>
      <c r="AJ39" s="263"/>
    </row>
    <row r="40" spans="2:36" ht="15.75" thickBot="1" x14ac:dyDescent="0.3">
      <c r="B40" s="94" t="s">
        <v>30</v>
      </c>
      <c r="C40" s="95" t="s">
        <v>243</v>
      </c>
      <c r="D40" s="96">
        <v>560</v>
      </c>
      <c r="E40" s="96">
        <v>0.49</v>
      </c>
      <c r="F40" s="97"/>
      <c r="G40" s="97"/>
      <c r="H40" s="97"/>
      <c r="I40" s="98">
        <v>0.49</v>
      </c>
      <c r="J40" s="99">
        <v>1418.4926590096434</v>
      </c>
      <c r="K40" s="100">
        <v>1426.2761864044464</v>
      </c>
      <c r="L40" s="100">
        <v>1420.902890606867</v>
      </c>
      <c r="M40" s="99">
        <v>1853.0553278606312</v>
      </c>
      <c r="N40" s="100">
        <v>1805.142685973884</v>
      </c>
      <c r="O40" s="101">
        <v>1861.0149952925997</v>
      </c>
      <c r="P40" s="99">
        <v>-434.56266885098785</v>
      </c>
      <c r="Q40" s="100">
        <v>-384.239795367017</v>
      </c>
      <c r="R40" s="101">
        <v>-434.73880888815324</v>
      </c>
      <c r="S40" s="99">
        <v>709.24632950482169</v>
      </c>
      <c r="T40" s="378">
        <v>713.13809320222322</v>
      </c>
      <c r="U40" s="100">
        <v>710.4514453034335</v>
      </c>
      <c r="W40" s="268"/>
      <c r="Z40" s="263"/>
      <c r="AH40" s="263"/>
      <c r="AI40" s="263"/>
      <c r="AJ40" s="263"/>
    </row>
    <row r="41" spans="2:36" x14ac:dyDescent="0.25">
      <c r="J41" s="102"/>
      <c r="M41" s="102"/>
      <c r="R41" s="102"/>
      <c r="S41" s="102"/>
      <c r="W41" s="268"/>
      <c r="AC41" s="13"/>
    </row>
    <row r="42" spans="2:36" x14ac:dyDescent="0.25">
      <c r="B42" s="263" t="s">
        <v>213</v>
      </c>
      <c r="I42" s="102"/>
      <c r="M42" s="103">
        <v>539.07064083218359</v>
      </c>
      <c r="N42" s="103">
        <v>525.13241773785717</v>
      </c>
      <c r="O42" s="103">
        <v>541.38618044875625</v>
      </c>
      <c r="Q42" s="102"/>
      <c r="R42" s="102"/>
      <c r="W42" s="268"/>
      <c r="AC42" s="13"/>
    </row>
    <row r="43" spans="2:36" x14ac:dyDescent="0.25">
      <c r="B43" s="263" t="s">
        <v>214</v>
      </c>
      <c r="I43" s="102"/>
      <c r="V43" s="57"/>
      <c r="W43" s="263"/>
      <c r="AC43" s="13"/>
    </row>
    <row r="44" spans="2:36" x14ac:dyDescent="0.25">
      <c r="B44" s="104" t="s">
        <v>230</v>
      </c>
      <c r="O44" s="263">
        <v>270</v>
      </c>
    </row>
    <row r="45" spans="2:36" hidden="1" x14ac:dyDescent="0.25">
      <c r="B45" s="104" t="s">
        <v>231</v>
      </c>
      <c r="O45" s="263">
        <v>70731.900000000009</v>
      </c>
    </row>
    <row r="46" spans="2:36" x14ac:dyDescent="0.25">
      <c r="B46" s="105" t="s">
        <v>234</v>
      </c>
    </row>
    <row r="47" spans="2:36" x14ac:dyDescent="0.25">
      <c r="B47" s="105" t="s">
        <v>235</v>
      </c>
    </row>
    <row r="48" spans="2:36" x14ac:dyDescent="0.25">
      <c r="B48" s="263" t="s">
        <v>219</v>
      </c>
    </row>
    <row r="49" spans="2:36" s="106" customFormat="1" x14ac:dyDescent="0.25">
      <c r="W49" s="107"/>
      <c r="Z49" s="108"/>
      <c r="AH49" s="107"/>
      <c r="AI49" s="107"/>
      <c r="AJ49" s="107"/>
    </row>
    <row r="50" spans="2:36" hidden="1" x14ac:dyDescent="0.25">
      <c r="B50" s="109" t="s">
        <v>220</v>
      </c>
    </row>
    <row r="51" spans="2:36" hidden="1" x14ac:dyDescent="0.25">
      <c r="D51" s="264"/>
      <c r="J51" s="59"/>
      <c r="K51" s="59"/>
      <c r="L51" s="59"/>
      <c r="M51" s="111"/>
      <c r="N51" s="59"/>
      <c r="O51" s="59"/>
      <c r="S51" s="59"/>
      <c r="T51" s="59"/>
      <c r="U51" s="59"/>
    </row>
    <row r="52" spans="2:36" hidden="1" x14ac:dyDescent="0.25">
      <c r="B52" s="264" t="s">
        <v>221</v>
      </c>
      <c r="J52" s="59"/>
      <c r="K52" s="59"/>
      <c r="L52" s="59"/>
      <c r="M52" s="111"/>
      <c r="N52" s="59"/>
      <c r="O52" s="59"/>
      <c r="S52" s="59"/>
      <c r="T52" s="59"/>
      <c r="U52" s="59"/>
      <c r="Y52" s="59"/>
      <c r="Z52" s="112"/>
      <c r="AA52" s="59"/>
      <c r="AB52" s="59"/>
      <c r="AC52" s="59"/>
      <c r="AD52" s="59"/>
      <c r="AH52" s="111"/>
    </row>
    <row r="53" spans="2:36" hidden="1" x14ac:dyDescent="0.25">
      <c r="B53" s="113" t="s">
        <v>222</v>
      </c>
      <c r="C53" s="114">
        <v>0.5</v>
      </c>
      <c r="J53" s="59"/>
      <c r="K53" s="59"/>
      <c r="L53" s="59"/>
      <c r="M53" s="111"/>
      <c r="N53" s="59"/>
      <c r="O53" s="59"/>
      <c r="S53" s="59"/>
      <c r="T53" s="59"/>
      <c r="U53" s="59"/>
      <c r="Y53" s="59"/>
      <c r="Z53" s="112"/>
      <c r="AA53" s="59"/>
      <c r="AB53" s="59"/>
      <c r="AC53" s="59"/>
      <c r="AD53" s="59"/>
      <c r="AH53" s="111"/>
    </row>
    <row r="54" spans="2:36" hidden="1" x14ac:dyDescent="0.25">
      <c r="B54" s="113"/>
      <c r="C54" s="115"/>
      <c r="J54" s="116"/>
      <c r="K54" s="111"/>
      <c r="L54" s="111"/>
      <c r="M54" s="116"/>
      <c r="N54" s="111"/>
      <c r="O54" s="111"/>
      <c r="P54" s="57"/>
      <c r="Q54" s="117"/>
      <c r="S54" s="116"/>
      <c r="T54" s="111"/>
      <c r="U54" s="111"/>
      <c r="V54" s="57"/>
      <c r="Y54" s="59"/>
      <c r="Z54" s="112"/>
      <c r="AA54" s="59"/>
      <c r="AB54" s="59"/>
      <c r="AC54" s="59"/>
      <c r="AD54" s="59"/>
      <c r="AH54" s="111"/>
    </row>
    <row r="55" spans="2:36" hidden="1" x14ac:dyDescent="0.25">
      <c r="B55" s="111" t="s">
        <v>223</v>
      </c>
      <c r="C55" s="111" t="s">
        <v>188</v>
      </c>
      <c r="G55" s="118"/>
      <c r="H55" s="118"/>
      <c r="I55" s="119"/>
      <c r="J55" s="119"/>
      <c r="K55" s="120"/>
      <c r="L55" s="121"/>
      <c r="M55" s="119"/>
      <c r="N55" s="120"/>
      <c r="O55" s="122"/>
      <c r="P55" s="118"/>
      <c r="Q55" s="105"/>
      <c r="R55" s="119"/>
      <c r="S55" s="119"/>
      <c r="T55" s="120"/>
      <c r="U55" s="121"/>
      <c r="V55" s="121"/>
      <c r="W55" s="105"/>
      <c r="X55" s="123"/>
      <c r="Y55" s="105"/>
      <c r="Z55" s="105"/>
      <c r="AA55" s="105"/>
      <c r="AB55" s="105"/>
      <c r="AC55" s="124"/>
      <c r="AG55" s="125"/>
      <c r="AI55" s="124"/>
      <c r="AJ55" s="263"/>
    </row>
    <row r="56" spans="2:36" hidden="1" x14ac:dyDescent="0.25">
      <c r="B56" s="126" t="s">
        <v>201</v>
      </c>
      <c r="C56" s="127">
        <v>2894.8829775707009</v>
      </c>
      <c r="I56" s="128"/>
      <c r="J56" s="128"/>
      <c r="K56" s="129"/>
      <c r="L56" s="121"/>
      <c r="M56" s="128"/>
      <c r="N56" s="129"/>
      <c r="O56" s="122"/>
      <c r="Q56" s="105"/>
      <c r="R56" s="128"/>
      <c r="S56" s="128"/>
      <c r="T56" s="129"/>
      <c r="U56" s="121"/>
      <c r="V56" s="121"/>
      <c r="W56" s="105"/>
      <c r="X56" s="123"/>
      <c r="Y56" s="105"/>
      <c r="Z56" s="105"/>
      <c r="AA56" s="105"/>
      <c r="AB56" s="105"/>
      <c r="AC56" s="124"/>
      <c r="AG56" s="125"/>
      <c r="AI56" s="124"/>
      <c r="AJ56" s="263"/>
    </row>
    <row r="57" spans="2:36" hidden="1" x14ac:dyDescent="0.25">
      <c r="B57" s="126" t="s">
        <v>202</v>
      </c>
      <c r="C57" s="127">
        <v>2899.8018175650345</v>
      </c>
      <c r="I57" s="264"/>
      <c r="J57" s="264"/>
      <c r="K57" s="264"/>
      <c r="L57" s="130"/>
      <c r="N57" s="56"/>
      <c r="O57" s="122"/>
      <c r="S57" s="264"/>
      <c r="T57" s="264"/>
      <c r="U57" s="130"/>
      <c r="V57" s="121"/>
      <c r="W57" s="105"/>
      <c r="X57" s="123"/>
      <c r="Y57" s="105"/>
      <c r="Z57" s="105"/>
      <c r="AA57" s="105"/>
      <c r="AB57" s="105"/>
      <c r="AC57" s="124"/>
      <c r="AG57" s="125"/>
      <c r="AI57" s="124"/>
      <c r="AJ57" s="263"/>
    </row>
    <row r="58" spans="2:36" hidden="1" x14ac:dyDescent="0.25">
      <c r="B58" s="126" t="s">
        <v>203</v>
      </c>
      <c r="C58" s="127">
        <v>2910.767727356013</v>
      </c>
      <c r="I58" s="57"/>
      <c r="J58" s="57"/>
      <c r="K58" s="57"/>
      <c r="L58" s="131"/>
      <c r="N58" s="56"/>
      <c r="O58" s="132"/>
      <c r="Q58" s="133"/>
      <c r="S58" s="57"/>
      <c r="T58" s="57"/>
      <c r="U58" s="131"/>
      <c r="V58" s="121"/>
      <c r="W58" s="128"/>
      <c r="X58" s="134"/>
      <c r="Y58" s="128"/>
      <c r="Z58" s="128"/>
      <c r="AA58" s="128"/>
      <c r="AB58" s="128"/>
      <c r="AC58" s="124"/>
      <c r="AG58" s="125"/>
      <c r="AI58" s="124"/>
      <c r="AJ58" s="263"/>
    </row>
    <row r="59" spans="2:36" x14ac:dyDescent="0.25">
      <c r="J59" s="57"/>
      <c r="K59" s="122"/>
      <c r="L59" s="135"/>
      <c r="M59" s="133"/>
      <c r="P59" s="135"/>
      <c r="Q59" s="131"/>
      <c r="S59" s="57"/>
      <c r="T59" s="122"/>
      <c r="U59" s="135"/>
      <c r="W59" s="132"/>
      <c r="X59" s="56"/>
      <c r="Y59" s="56"/>
      <c r="Z59" s="134"/>
      <c r="AA59" s="56"/>
      <c r="AB59" s="56"/>
      <c r="AC59" s="56"/>
      <c r="AD59" s="56"/>
      <c r="AH59" s="132"/>
      <c r="AI59" s="132"/>
      <c r="AJ59" s="131"/>
    </row>
    <row r="60" spans="2:36" x14ac:dyDescent="0.25">
      <c r="I60" s="58"/>
      <c r="J60" s="57"/>
      <c r="K60" s="122"/>
      <c r="L60" s="135"/>
      <c r="M60" s="133"/>
      <c r="O60" s="109"/>
      <c r="P60" s="135"/>
      <c r="Q60" s="131"/>
      <c r="S60" s="57"/>
      <c r="T60" s="122"/>
      <c r="U60" s="135"/>
      <c r="W60" s="132"/>
      <c r="X60" s="56"/>
      <c r="Y60" s="56"/>
      <c r="Z60" s="134"/>
      <c r="AA60" s="56"/>
      <c r="AB60" s="56"/>
      <c r="AC60" s="56"/>
      <c r="AD60" s="56"/>
      <c r="AH60" s="132"/>
      <c r="AI60" s="132"/>
      <c r="AJ60" s="131"/>
    </row>
    <row r="61" spans="2:36" x14ac:dyDescent="0.25">
      <c r="I61" s="58"/>
      <c r="J61" s="136"/>
      <c r="K61" s="122"/>
      <c r="L61" s="135"/>
      <c r="M61" s="133"/>
      <c r="P61" s="135"/>
      <c r="Q61" s="131"/>
      <c r="S61" s="136"/>
      <c r="T61" s="122"/>
      <c r="U61" s="135"/>
      <c r="AJ61" s="131"/>
    </row>
    <row r="62" spans="2:36" x14ac:dyDescent="0.25">
      <c r="I62" s="58"/>
      <c r="J62" s="57"/>
      <c r="K62" s="122"/>
      <c r="L62" s="135"/>
      <c r="M62" s="133"/>
      <c r="O62" s="109"/>
      <c r="P62" s="135"/>
      <c r="Q62" s="131"/>
      <c r="R62" s="133"/>
      <c r="S62" s="57"/>
      <c r="T62" s="122"/>
      <c r="U62" s="135"/>
      <c r="Y62" s="109"/>
      <c r="Z62" s="137"/>
      <c r="AA62" s="109"/>
      <c r="AB62" s="109"/>
      <c r="AC62" s="109"/>
      <c r="AD62" s="109"/>
      <c r="AH62" s="264"/>
      <c r="AI62" s="264"/>
    </row>
    <row r="63" spans="2:36" x14ac:dyDescent="0.25">
      <c r="I63" s="58"/>
      <c r="K63" s="56"/>
      <c r="L63" s="56"/>
      <c r="M63" s="133"/>
      <c r="P63" s="56"/>
      <c r="Q63" s="121"/>
      <c r="R63" s="133"/>
      <c r="T63" s="56"/>
      <c r="U63" s="56"/>
    </row>
    <row r="64" spans="2:36" x14ac:dyDescent="0.25">
      <c r="I64" s="58"/>
      <c r="J64" s="57"/>
      <c r="M64" s="133"/>
      <c r="O64" s="264"/>
      <c r="S64" s="57"/>
      <c r="Y64" s="109"/>
      <c r="Z64" s="137"/>
      <c r="AA64" s="109"/>
      <c r="AB64" s="109"/>
      <c r="AC64" s="109"/>
      <c r="AD64" s="109"/>
      <c r="AH64" s="264"/>
    </row>
    <row r="65" spans="9:35" x14ac:dyDescent="0.25">
      <c r="I65" s="58"/>
      <c r="M65" s="133"/>
      <c r="O65" s="57"/>
    </row>
    <row r="66" spans="9:35" x14ac:dyDescent="0.25">
      <c r="I66" s="58"/>
      <c r="M66" s="133"/>
      <c r="O66" s="138"/>
      <c r="Y66" s="264"/>
      <c r="Z66" s="139"/>
      <c r="AA66" s="264"/>
      <c r="AB66" s="264"/>
      <c r="AC66" s="264"/>
      <c r="AD66" s="264"/>
      <c r="AH66" s="264"/>
      <c r="AI66" s="264"/>
    </row>
    <row r="67" spans="9:35" x14ac:dyDescent="0.25">
      <c r="O67" s="132"/>
      <c r="Y67" s="57"/>
      <c r="Z67" s="140"/>
      <c r="AA67" s="57"/>
      <c r="AB67" s="57"/>
      <c r="AC67" s="57"/>
      <c r="AD67" s="57"/>
    </row>
    <row r="68" spans="9:35" x14ac:dyDescent="0.25">
      <c r="O68" s="138"/>
      <c r="Y68" s="132"/>
      <c r="Z68" s="141"/>
      <c r="AA68" s="132"/>
      <c r="AB68" s="132"/>
      <c r="AC68" s="132"/>
      <c r="AD68" s="132"/>
      <c r="AH68" s="138"/>
      <c r="AI68" s="138"/>
    </row>
    <row r="69" spans="9:35" x14ac:dyDescent="0.25">
      <c r="O69" s="132"/>
      <c r="Y69" s="132"/>
      <c r="Z69" s="141"/>
      <c r="AA69" s="132"/>
      <c r="AB69" s="132"/>
      <c r="AC69" s="132"/>
      <c r="AD69" s="132"/>
      <c r="AH69" s="132"/>
      <c r="AI69" s="132"/>
    </row>
    <row r="70" spans="9:35" x14ac:dyDescent="0.25">
      <c r="O70" s="138"/>
      <c r="Y70" s="132"/>
      <c r="Z70" s="141"/>
      <c r="AA70" s="132"/>
      <c r="AB70" s="132"/>
      <c r="AC70" s="132"/>
      <c r="AD70" s="132"/>
      <c r="AH70" s="138"/>
      <c r="AI70" s="138"/>
    </row>
    <row r="71" spans="9:35" x14ac:dyDescent="0.25">
      <c r="O71" s="132"/>
      <c r="Y71" s="132"/>
      <c r="Z71" s="141"/>
      <c r="AA71" s="132"/>
      <c r="AB71" s="132"/>
      <c r="AC71" s="132"/>
      <c r="AD71" s="132"/>
      <c r="AH71" s="132"/>
      <c r="AI71" s="132"/>
    </row>
    <row r="72" spans="9:35" x14ac:dyDescent="0.25">
      <c r="O72" s="138"/>
      <c r="Y72" s="132"/>
      <c r="Z72" s="141"/>
      <c r="AA72" s="132"/>
      <c r="AB72" s="132"/>
      <c r="AC72" s="132"/>
      <c r="AD72" s="132"/>
      <c r="AH72" s="138"/>
      <c r="AI72" s="138"/>
    </row>
    <row r="73" spans="9:35" x14ac:dyDescent="0.25">
      <c r="O73" s="56"/>
      <c r="Y73" s="132"/>
      <c r="Z73" s="141"/>
      <c r="AA73" s="132"/>
      <c r="AB73" s="132"/>
      <c r="AC73" s="132"/>
      <c r="AD73" s="132"/>
      <c r="AH73" s="132"/>
      <c r="AI73" s="132"/>
    </row>
    <row r="74" spans="9:35" x14ac:dyDescent="0.25">
      <c r="Y74" s="132"/>
      <c r="Z74" s="141"/>
      <c r="AA74" s="132"/>
      <c r="AB74" s="132"/>
      <c r="AC74" s="132"/>
      <c r="AD74" s="132"/>
      <c r="AH74" s="138"/>
      <c r="AI74" s="138"/>
    </row>
    <row r="75" spans="9:35" x14ac:dyDescent="0.25">
      <c r="Y75" s="56"/>
      <c r="Z75" s="134"/>
      <c r="AA75" s="56"/>
      <c r="AB75" s="56"/>
      <c r="AC75" s="56"/>
      <c r="AD75" s="56"/>
      <c r="AH75" s="132"/>
      <c r="AI75" s="132"/>
    </row>
  </sheetData>
  <sheetProtection algorithmName="SHA-512" hashValue="nho0hIJhExiSGKihQvRymgbAImcws6mcf0HpvNpjsn8s2ZQyiEZhd+1tY9waorc+bN/Y8HVjaNA4mX35P9pLNg==" saltValue="q1FTQUmzIKoEMQYxri18sQ==" spinCount="100000" sheet="1" objects="1" scenarios="1" selectLockedCells="1" selectUnlockedCells="1"/>
  <mergeCells count="21">
    <mergeCell ref="S7:U7"/>
    <mergeCell ref="M20:O20"/>
    <mergeCell ref="P20:R20"/>
    <mergeCell ref="M21:O21"/>
    <mergeCell ref="P21:R21"/>
    <mergeCell ref="P7:R7"/>
    <mergeCell ref="G7:G8"/>
    <mergeCell ref="H7:H8"/>
    <mergeCell ref="I7:I8"/>
    <mergeCell ref="J7:L7"/>
    <mergeCell ref="M7:O7"/>
    <mergeCell ref="J6:L6"/>
    <mergeCell ref="M6:O6"/>
    <mergeCell ref="P6:R6"/>
    <mergeCell ref="S6:U6"/>
    <mergeCell ref="AB6:AD6"/>
    <mergeCell ref="B7:B8"/>
    <mergeCell ref="C7:C8"/>
    <mergeCell ref="D7:D8"/>
    <mergeCell ref="E7:E8"/>
    <mergeCell ref="F7:F8"/>
  </mergeCells>
  <conditionalFormatting sqref="P10:R19 P22:R40 P20">
    <cfRule type="colorScale" priority="2">
      <colorScale>
        <cfvo type="min"/>
        <cfvo type="percentile" val="50"/>
        <cfvo type="max"/>
        <color rgb="FF63BE7B"/>
        <color rgb="FFFFEB84"/>
        <color rgb="FFF8696B"/>
      </colorScale>
    </cfRule>
  </conditionalFormatting>
  <conditionalFormatting sqref="P21">
    <cfRule type="colorScale" priority="1">
      <colorScale>
        <cfvo type="min"/>
        <cfvo type="percentile" val="50"/>
        <cfvo type="max"/>
        <color rgb="FF63BE7B"/>
        <color rgb="FFFFEB84"/>
        <color rgb="FFF8696B"/>
      </colorScale>
    </cfRule>
  </conditionalFormatting>
  <printOptions horizontalCentered="1" verticalCentered="1"/>
  <pageMargins left="0.25" right="0.25" top="0.25" bottom="0.25" header="0.45" footer="0.3"/>
  <pageSetup paperSize="119" scale="56" orientation="landscape" r:id="rId1"/>
  <headerFooter>
    <oddHeader>&amp;C&amp;"-,Bold"&amp;14&amp;UDRAFT
2026 Impact Fee Schedule:  Net Impact Fee Estimate with multiplier</oddHeader>
  </headerFooter>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3" tint="0.39997558519241921"/>
  </sheetPr>
  <dimension ref="A1"/>
  <sheetViews>
    <sheetView showGridLines="0" topLeftCell="A16" workbookViewId="0">
      <selection activeCell="O49" sqref="O49"/>
    </sheetView>
  </sheetViews>
  <sheetFormatPr defaultRowHeight="15" x14ac:dyDescent="0.25"/>
  <sheetData/>
  <sheetProtection algorithmName="SHA-512" hashValue="XZqTrhHRbehKWIWoj93vXcXSo9YXPhZ0fQfImLZf8eTmzGvXnPck0nQElhMSgn9IdExD53rJaJ717zzoO/BXjw==" saltValue="js1+AF4zD8rgX+/JKf9hjQ==" spinCount="100000" sheet="1" objects="1" scenarios="1" selectLockedCells="1" selectUnlockedCells="1"/>
  <pageMargins left="0.7" right="0.7" top="0.75" bottom="0.75" header="0.3" footer="0.3"/>
  <pageSetup orientation="portrait" horizontalDpi="30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0000"/>
    <pageSetUpPr fitToPage="1"/>
  </sheetPr>
  <dimension ref="A1:X55"/>
  <sheetViews>
    <sheetView showGridLines="0" topLeftCell="A22" workbookViewId="0">
      <selection activeCell="D47" sqref="D47"/>
    </sheetView>
  </sheetViews>
  <sheetFormatPr defaultRowHeight="15" x14ac:dyDescent="0.25"/>
  <cols>
    <col min="1" max="1" width="2.28515625" customWidth="1"/>
    <col min="2" max="2" width="47.5703125" style="146" customWidth="1"/>
    <col min="3" max="3" width="30.7109375" customWidth="1"/>
    <col min="4" max="5" width="14.7109375" customWidth="1"/>
    <col min="6" max="6" width="30.85546875" customWidth="1"/>
    <col min="8" max="8" width="11.5703125" bestFit="1" customWidth="1"/>
  </cols>
  <sheetData>
    <row r="1" spans="1:24" ht="6" customHeight="1" thickTop="1" x14ac:dyDescent="0.25">
      <c r="A1" s="1"/>
      <c r="B1" s="2"/>
      <c r="C1" s="2"/>
      <c r="D1" s="2"/>
      <c r="E1" s="2"/>
      <c r="F1" s="25"/>
    </row>
    <row r="2" spans="1:24" s="146" customFormat="1" ht="23.25" x14ac:dyDescent="0.25">
      <c r="A2" s="3"/>
      <c r="B2" s="10"/>
      <c r="C2" s="10"/>
      <c r="D2" s="10"/>
      <c r="E2" s="10"/>
      <c r="F2" s="26" t="s">
        <v>112</v>
      </c>
    </row>
    <row r="3" spans="1:24" s="146" customFormat="1" ht="23.25" x14ac:dyDescent="0.25">
      <c r="A3" s="3"/>
      <c r="B3" s="10"/>
      <c r="C3" s="10"/>
      <c r="D3" s="10"/>
      <c r="E3" s="10"/>
      <c r="F3" s="27" t="s">
        <v>259</v>
      </c>
      <c r="H3" s="366"/>
      <c r="I3" s="366"/>
      <c r="J3" s="366"/>
      <c r="K3" s="366"/>
      <c r="L3" s="366"/>
      <c r="M3" s="366"/>
      <c r="N3" s="366"/>
      <c r="O3" s="366"/>
      <c r="P3" s="366"/>
      <c r="Q3" s="366"/>
      <c r="R3" s="366"/>
      <c r="S3" s="366"/>
      <c r="T3" s="366"/>
      <c r="U3" s="366"/>
      <c r="V3" s="366"/>
      <c r="W3" s="366"/>
      <c r="X3" s="366"/>
    </row>
    <row r="4" spans="1:24" s="146" customFormat="1" x14ac:dyDescent="0.25">
      <c r="A4" s="369" t="s">
        <v>0</v>
      </c>
      <c r="B4" s="370"/>
      <c r="C4" s="370"/>
      <c r="D4" s="370"/>
      <c r="E4" s="370"/>
      <c r="F4" s="371"/>
      <c r="H4" s="366"/>
      <c r="I4" s="366"/>
      <c r="J4" s="366"/>
      <c r="K4" s="366"/>
      <c r="L4" s="366"/>
      <c r="M4" s="366"/>
      <c r="N4" s="366"/>
      <c r="O4" s="366"/>
      <c r="P4" s="366"/>
      <c r="Q4" s="366"/>
      <c r="R4" s="366"/>
      <c r="S4" s="366"/>
      <c r="T4" s="366"/>
      <c r="U4" s="366"/>
      <c r="V4" s="366"/>
      <c r="W4" s="366"/>
      <c r="X4" s="366"/>
    </row>
    <row r="5" spans="1:24" s="146" customFormat="1" ht="24" customHeight="1" x14ac:dyDescent="0.25">
      <c r="A5" s="5"/>
      <c r="B5" s="150"/>
      <c r="C5" s="150"/>
      <c r="D5" s="150"/>
      <c r="E5" s="150"/>
      <c r="F5" s="151"/>
    </row>
    <row r="6" spans="1:24" s="146" customFormat="1" ht="15.75" x14ac:dyDescent="0.25">
      <c r="A6" s="7"/>
      <c r="B6" s="28" t="s">
        <v>120</v>
      </c>
      <c r="C6" s="8"/>
      <c r="D6" s="8"/>
      <c r="E6" s="8"/>
      <c r="F6" s="6"/>
    </row>
    <row r="7" spans="1:24" s="146" customFormat="1" ht="9.75" customHeight="1" x14ac:dyDescent="0.25">
      <c r="A7" s="7"/>
      <c r="B7" s="28"/>
      <c r="C7" s="8"/>
      <c r="D7" s="8"/>
      <c r="E7" s="375" t="s">
        <v>149</v>
      </c>
      <c r="F7" s="6"/>
    </row>
    <row r="8" spans="1:24" ht="24" customHeight="1" x14ac:dyDescent="0.3">
      <c r="A8" s="7"/>
      <c r="B8" s="43" t="s">
        <v>148</v>
      </c>
      <c r="C8" s="153"/>
      <c r="D8" s="164"/>
      <c r="E8" s="375"/>
      <c r="F8" s="50"/>
    </row>
    <row r="9" spans="1:24" ht="9.75" customHeight="1" x14ac:dyDescent="0.25">
      <c r="A9" s="7"/>
      <c r="B9" s="28"/>
      <c r="C9" s="8"/>
      <c r="D9" s="8"/>
      <c r="E9" s="8"/>
      <c r="F9" s="6"/>
    </row>
    <row r="10" spans="1:24" ht="24" customHeight="1" x14ac:dyDescent="0.3">
      <c r="A10" s="7"/>
      <c r="B10" s="43" t="s">
        <v>129</v>
      </c>
      <c r="C10" s="360"/>
      <c r="D10" s="360"/>
      <c r="E10" s="360"/>
      <c r="F10" s="361"/>
    </row>
    <row r="11" spans="1:24" ht="24" customHeight="1" x14ac:dyDescent="0.3">
      <c r="A11" s="7"/>
      <c r="B11" s="43" t="s">
        <v>130</v>
      </c>
      <c r="C11" s="362"/>
      <c r="D11" s="362"/>
      <c r="E11" s="362"/>
      <c r="F11" s="363"/>
    </row>
    <row r="12" spans="1:24" ht="24" customHeight="1" x14ac:dyDescent="0.3">
      <c r="A12" s="7"/>
      <c r="B12" s="43" t="s">
        <v>131</v>
      </c>
      <c r="C12" s="362"/>
      <c r="D12" s="362"/>
      <c r="E12" s="362"/>
      <c r="F12" s="363"/>
    </row>
    <row r="13" spans="1:24" ht="24" customHeight="1" x14ac:dyDescent="0.3">
      <c r="A13" s="7"/>
      <c r="B13" s="43" t="s">
        <v>132</v>
      </c>
      <c r="C13" s="153"/>
      <c r="D13" s="44"/>
      <c r="E13" s="45" t="s">
        <v>135</v>
      </c>
      <c r="F13" s="48"/>
    </row>
    <row r="14" spans="1:24" ht="24" customHeight="1" x14ac:dyDescent="0.3">
      <c r="A14" s="7"/>
      <c r="B14" s="43" t="s">
        <v>133</v>
      </c>
      <c r="C14" s="153"/>
      <c r="D14" s="44"/>
      <c r="E14" s="45" t="s">
        <v>136</v>
      </c>
      <c r="F14" s="48"/>
    </row>
    <row r="15" spans="1:24" ht="24" customHeight="1" x14ac:dyDescent="0.3">
      <c r="A15" s="7"/>
      <c r="B15" s="46" t="s">
        <v>134</v>
      </c>
      <c r="C15" s="153"/>
      <c r="D15" s="47"/>
      <c r="E15" s="46" t="s">
        <v>137</v>
      </c>
      <c r="F15" s="48"/>
    </row>
    <row r="16" spans="1:24" s="41" customFormat="1" ht="24" customHeight="1" x14ac:dyDescent="0.25">
      <c r="A16" s="23"/>
      <c r="B16" s="34"/>
      <c r="C16" s="34"/>
      <c r="D16" s="34"/>
      <c r="E16" s="34"/>
      <c r="F16" s="35"/>
    </row>
    <row r="17" spans="1:19" ht="15.75" x14ac:dyDescent="0.25">
      <c r="A17" s="7"/>
      <c r="B17" s="28" t="s">
        <v>1</v>
      </c>
      <c r="C17" s="8"/>
      <c r="D17" s="8"/>
      <c r="E17" s="8"/>
      <c r="F17" s="6"/>
    </row>
    <row r="18" spans="1:19" ht="9.75" customHeight="1" x14ac:dyDescent="0.25">
      <c r="A18" s="7"/>
      <c r="B18" s="28"/>
      <c r="C18" s="8"/>
      <c r="D18" s="8"/>
      <c r="E18" s="8"/>
      <c r="F18" s="6"/>
    </row>
    <row r="19" spans="1:19" ht="24" customHeight="1" x14ac:dyDescent="0.25">
      <c r="A19" s="7"/>
      <c r="B19" s="29" t="s">
        <v>47</v>
      </c>
      <c r="C19" s="300"/>
      <c r="D19" s="300"/>
      <c r="E19" s="300"/>
      <c r="F19" s="301"/>
    </row>
    <row r="20" spans="1:19" ht="24" customHeight="1" x14ac:dyDescent="0.25">
      <c r="A20" s="7"/>
      <c r="B20" s="29" t="s">
        <v>48</v>
      </c>
      <c r="C20" s="292"/>
      <c r="D20" s="292"/>
      <c r="E20" s="292"/>
      <c r="F20" s="293"/>
    </row>
    <row r="21" spans="1:19" ht="24" customHeight="1" x14ac:dyDescent="0.25">
      <c r="A21" s="7"/>
      <c r="B21" s="29" t="s">
        <v>49</v>
      </c>
      <c r="C21" s="358"/>
      <c r="D21" s="358"/>
      <c r="E21" s="358"/>
      <c r="F21" s="372"/>
    </row>
    <row r="22" spans="1:19" ht="24" customHeight="1" x14ac:dyDescent="0.25">
      <c r="A22" s="7"/>
      <c r="B22" s="29" t="s">
        <v>50</v>
      </c>
      <c r="C22" s="358"/>
      <c r="D22" s="358"/>
      <c r="E22" s="358"/>
      <c r="F22" s="372"/>
    </row>
    <row r="23" spans="1:19" ht="24" customHeight="1" x14ac:dyDescent="0.25">
      <c r="A23" s="7"/>
      <c r="B23" s="30" t="s">
        <v>139</v>
      </c>
      <c r="C23" s="357"/>
      <c r="D23" s="358"/>
      <c r="E23" s="358"/>
      <c r="F23" s="359"/>
    </row>
    <row r="24" spans="1:19" ht="24" customHeight="1" x14ac:dyDescent="0.25">
      <c r="A24" s="7"/>
      <c r="B24" s="30" t="s">
        <v>2</v>
      </c>
      <c r="C24" s="357"/>
      <c r="D24" s="358"/>
      <c r="E24" s="358"/>
      <c r="F24" s="359"/>
      <c r="G24" s="367"/>
      <c r="H24" s="366"/>
      <c r="I24" s="366"/>
      <c r="J24" s="366"/>
      <c r="K24" s="366"/>
      <c r="L24" s="366"/>
      <c r="M24" s="366"/>
      <c r="N24" s="366"/>
      <c r="O24" s="366"/>
      <c r="P24" s="366"/>
      <c r="Q24" s="366"/>
      <c r="R24" s="366"/>
      <c r="S24" s="366"/>
    </row>
    <row r="25" spans="1:19" ht="24" customHeight="1" x14ac:dyDescent="0.25">
      <c r="A25" s="7"/>
      <c r="B25" s="8"/>
      <c r="C25" s="8"/>
      <c r="D25" s="11"/>
      <c r="E25" s="11"/>
      <c r="F25" s="9"/>
    </row>
    <row r="26" spans="1:19" ht="16.5" x14ac:dyDescent="0.25">
      <c r="A26" s="7"/>
      <c r="B26" s="28" t="s">
        <v>3</v>
      </c>
      <c r="C26" s="8"/>
      <c r="D26" s="11"/>
      <c r="E26" s="11"/>
      <c r="F26" s="9"/>
    </row>
    <row r="27" spans="1:19" ht="9.75" customHeight="1" x14ac:dyDescent="0.25">
      <c r="A27" s="7"/>
      <c r="B27" s="28"/>
      <c r="C27" s="8"/>
      <c r="D27" s="8"/>
      <c r="E27" s="8"/>
      <c r="F27" s="6"/>
    </row>
    <row r="28" spans="1:19" ht="24" customHeight="1" x14ac:dyDescent="0.25">
      <c r="A28" s="7"/>
      <c r="B28" s="31" t="s">
        <v>4</v>
      </c>
      <c r="C28" s="147"/>
      <c r="D28" s="11"/>
      <c r="E28" s="11"/>
      <c r="F28" s="9"/>
    </row>
    <row r="29" spans="1:19" ht="24" customHeight="1" x14ac:dyDescent="0.3">
      <c r="A29" s="7"/>
      <c r="B29" s="30" t="s">
        <v>123</v>
      </c>
      <c r="C29" s="147"/>
      <c r="D29" s="364"/>
      <c r="E29" s="364"/>
      <c r="F29" s="365"/>
    </row>
    <row r="30" spans="1:19" ht="24" customHeight="1" x14ac:dyDescent="0.25">
      <c r="A30" s="7"/>
      <c r="B30" s="30" t="s">
        <v>126</v>
      </c>
      <c r="C30" s="147"/>
      <c r="D30" s="32"/>
      <c r="E30" s="32"/>
      <c r="F30" s="33"/>
    </row>
    <row r="31" spans="1:19" ht="24" customHeight="1" x14ac:dyDescent="0.25">
      <c r="A31" s="7"/>
      <c r="B31" s="30" t="s">
        <v>45</v>
      </c>
      <c r="C31" s="214"/>
      <c r="D31" s="355"/>
      <c r="E31" s="355"/>
      <c r="F31" s="356"/>
    </row>
    <row r="32" spans="1:19" ht="24" customHeight="1" x14ac:dyDescent="0.25">
      <c r="A32" s="7"/>
      <c r="B32" s="8"/>
      <c r="C32" s="142"/>
      <c r="D32" s="11"/>
      <c r="E32" s="11"/>
      <c r="F32" s="9"/>
    </row>
    <row r="33" spans="1:17" ht="16.5" x14ac:dyDescent="0.25">
      <c r="A33" s="7"/>
      <c r="B33" s="28" t="s">
        <v>140</v>
      </c>
      <c r="C33" s="142"/>
      <c r="D33" s="11"/>
      <c r="E33" s="11"/>
      <c r="F33" s="9"/>
    </row>
    <row r="34" spans="1:17" ht="9.75" customHeight="1" x14ac:dyDescent="0.25">
      <c r="A34" s="7"/>
      <c r="B34" s="28"/>
      <c r="C34" s="142"/>
      <c r="D34" s="8"/>
      <c r="E34" s="8"/>
      <c r="F34" s="6"/>
    </row>
    <row r="35" spans="1:17" ht="24" customHeight="1" x14ac:dyDescent="0.25">
      <c r="A35" s="7"/>
      <c r="B35" s="30" t="s">
        <v>46</v>
      </c>
      <c r="C35" s="156">
        <f>IFERROR(IF(C24="North Service Area",VLOOKUP(C29,'Impact Fee Per Unit'!B10:E40,2,FALSE),IF(C24="Central Service Area",VLOOKUP(C29,'Impact Fee Per Unit'!B10:E40,3,FALSE),IF(C24="South Service Area",VLOOKUP(C29,'Impact Fee Per Unit'!B10:E40,4,FALSE),0))),"See Below")</f>
        <v>0</v>
      </c>
      <c r="D35" s="353"/>
      <c r="E35" s="353"/>
      <c r="F35" s="354"/>
    </row>
    <row r="36" spans="1:17" ht="24" customHeight="1" x14ac:dyDescent="0.25">
      <c r="A36" s="7"/>
      <c r="B36" s="30" t="s">
        <v>138</v>
      </c>
      <c r="C36" s="157" t="str">
        <f>IF(C35="","",IF(C24="","Enter Impact Fee Service Area",IF(C28="","Enter Land Use Category",IF(C29="","Enter Principle Building Use",IF(C31="","Enter Number of Impact Units", (C31*C35))))))</f>
        <v>Enter Impact Fee Service Area</v>
      </c>
      <c r="D36" s="355"/>
      <c r="E36" s="355"/>
      <c r="F36" s="356"/>
      <c r="G36" s="367"/>
      <c r="H36" s="366"/>
      <c r="I36" s="366"/>
      <c r="J36" s="366"/>
      <c r="K36" s="366"/>
      <c r="L36" s="366"/>
      <c r="M36" s="366"/>
      <c r="N36" s="366"/>
      <c r="O36" s="366"/>
      <c r="P36" s="366"/>
      <c r="Q36" s="366"/>
    </row>
    <row r="37" spans="1:17" ht="24" customHeight="1" x14ac:dyDescent="0.25">
      <c r="A37" s="7"/>
      <c r="B37" s="30" t="s">
        <v>117</v>
      </c>
      <c r="C37" s="162"/>
      <c r="D37" s="373"/>
      <c r="E37" s="373"/>
      <c r="F37" s="374"/>
    </row>
    <row r="38" spans="1:17" ht="23.25" customHeight="1" x14ac:dyDescent="0.25">
      <c r="A38" s="7"/>
      <c r="B38" s="30" t="s">
        <v>121</v>
      </c>
      <c r="C38" s="162"/>
      <c r="D38" s="368" t="s">
        <v>141</v>
      </c>
      <c r="E38" s="368"/>
      <c r="F38" s="161"/>
      <c r="G38" s="19"/>
      <c r="H38" s="265"/>
    </row>
    <row r="39" spans="1:17" ht="12" customHeight="1" x14ac:dyDescent="0.25">
      <c r="A39" s="7"/>
      <c r="B39" s="30"/>
      <c r="C39" s="143"/>
      <c r="D39" s="30"/>
      <c r="E39" s="30"/>
      <c r="F39" s="30"/>
      <c r="G39" s="19"/>
    </row>
    <row r="40" spans="1:17" ht="16.5" x14ac:dyDescent="0.25">
      <c r="A40" s="7"/>
      <c r="B40" s="30" t="s">
        <v>229</v>
      </c>
      <c r="C40" s="158">
        <f>SUM(C41:C46)</f>
        <v>0</v>
      </c>
      <c r="D40" s="351" t="s">
        <v>256</v>
      </c>
      <c r="E40" s="351"/>
      <c r="F40" s="352"/>
    </row>
    <row r="41" spans="1:17" ht="16.5" x14ac:dyDescent="0.25">
      <c r="A41" s="7"/>
      <c r="B41" s="42" t="s">
        <v>258</v>
      </c>
      <c r="C41" s="159"/>
      <c r="D41" s="351"/>
      <c r="E41" s="351"/>
      <c r="F41" s="352"/>
      <c r="H41" s="265"/>
    </row>
    <row r="42" spans="1:17" ht="16.5" x14ac:dyDescent="0.25">
      <c r="A42" s="7"/>
      <c r="B42" s="42" t="s">
        <v>142</v>
      </c>
      <c r="C42" s="160"/>
      <c r="D42" s="351" t="s">
        <v>264</v>
      </c>
      <c r="E42" s="351"/>
      <c r="F42" s="352"/>
    </row>
    <row r="43" spans="1:17" ht="16.5" x14ac:dyDescent="0.25">
      <c r="A43" s="7"/>
      <c r="B43" s="42" t="s">
        <v>143</v>
      </c>
      <c r="C43" s="160"/>
      <c r="D43" s="351"/>
      <c r="E43" s="351"/>
      <c r="F43" s="352"/>
    </row>
    <row r="44" spans="1:17" ht="16.5" x14ac:dyDescent="0.25">
      <c r="A44" s="7"/>
      <c r="B44" s="42" t="s">
        <v>144</v>
      </c>
      <c r="C44" s="160"/>
      <c r="D44" s="351"/>
      <c r="E44" s="351"/>
      <c r="F44" s="352"/>
    </row>
    <row r="45" spans="1:17" ht="16.5" x14ac:dyDescent="0.25">
      <c r="A45" s="7"/>
      <c r="B45" s="42" t="s">
        <v>145</v>
      </c>
      <c r="C45" s="160"/>
      <c r="D45" s="351"/>
      <c r="E45" s="351"/>
      <c r="F45" s="352"/>
    </row>
    <row r="46" spans="1:17" ht="16.5" x14ac:dyDescent="0.25">
      <c r="A46" s="7"/>
      <c r="B46" s="42" t="s">
        <v>146</v>
      </c>
      <c r="C46" s="160"/>
      <c r="D46" s="351"/>
      <c r="E46" s="351"/>
      <c r="F46" s="352"/>
    </row>
    <row r="47" spans="1:17" ht="12" customHeight="1" x14ac:dyDescent="0.25">
      <c r="A47" s="7"/>
      <c r="B47" s="30"/>
      <c r="C47" s="143"/>
      <c r="D47" s="30"/>
      <c r="E47" s="30"/>
      <c r="F47" s="30"/>
      <c r="G47" s="19"/>
      <c r="H47" s="265"/>
    </row>
    <row r="48" spans="1:17" ht="24" customHeight="1" x14ac:dyDescent="0.25">
      <c r="A48" s="7"/>
      <c r="B48" s="30" t="s">
        <v>147</v>
      </c>
      <c r="C48" s="156">
        <f>IFERROR((C36*(1-C40))-C37-C38,0)</f>
        <v>0</v>
      </c>
      <c r="D48" s="148"/>
      <c r="E48" s="148"/>
      <c r="F48" s="149"/>
    </row>
    <row r="49" spans="1:6" s="24" customFormat="1" ht="15.75" thickBot="1" x14ac:dyDescent="0.3">
      <c r="A49" s="15"/>
      <c r="B49" s="36"/>
      <c r="C49" s="37"/>
      <c r="D49" s="37"/>
      <c r="E49" s="37"/>
      <c r="F49" s="49"/>
    </row>
    <row r="50" spans="1:6" s="24" customFormat="1" ht="15.75" thickTop="1" x14ac:dyDescent="0.25">
      <c r="A50"/>
      <c r="B50" s="146"/>
      <c r="C50"/>
      <c r="D50"/>
      <c r="E50"/>
      <c r="F50"/>
    </row>
    <row r="51" spans="1:6" s="24" customFormat="1" ht="30" customHeight="1" x14ac:dyDescent="0.25">
      <c r="A51"/>
      <c r="B51" s="146"/>
      <c r="C51"/>
      <c r="D51"/>
      <c r="E51"/>
      <c r="F51"/>
    </row>
    <row r="52" spans="1:6" ht="17.25" customHeight="1" x14ac:dyDescent="0.25"/>
    <row r="53" spans="1:6" ht="17.25" customHeight="1" x14ac:dyDescent="0.25"/>
    <row r="55" spans="1:6" ht="17.25" customHeight="1" x14ac:dyDescent="0.25"/>
  </sheetData>
  <sheetProtection selectLockedCells="1"/>
  <mergeCells count="27">
    <mergeCell ref="H3:X4"/>
    <mergeCell ref="G24:S24"/>
    <mergeCell ref="G36:Q36"/>
    <mergeCell ref="D38:E38"/>
    <mergeCell ref="D31:F31"/>
    <mergeCell ref="C19:F19"/>
    <mergeCell ref="C20:F20"/>
    <mergeCell ref="A4:F4"/>
    <mergeCell ref="C21:F21"/>
    <mergeCell ref="C22:F22"/>
    <mergeCell ref="C24:F24"/>
    <mergeCell ref="D37:F37"/>
    <mergeCell ref="E7:E8"/>
    <mergeCell ref="D40:F40"/>
    <mergeCell ref="D35:F35"/>
    <mergeCell ref="D36:F36"/>
    <mergeCell ref="C23:F23"/>
    <mergeCell ref="C10:F10"/>
    <mergeCell ref="C11:F11"/>
    <mergeCell ref="C12:F12"/>
    <mergeCell ref="D29:F29"/>
    <mergeCell ref="D46:F46"/>
    <mergeCell ref="D42:F42"/>
    <mergeCell ref="D41:F41"/>
    <mergeCell ref="D43:F43"/>
    <mergeCell ref="D44:F44"/>
    <mergeCell ref="D45:F45"/>
  </mergeCells>
  <conditionalFormatting sqref="C19:C20">
    <cfRule type="cellIs" dxfId="16" priority="16" stopIfTrue="1" operator="equal">
      <formula>"Insert Development Name"</formula>
    </cfRule>
  </conditionalFormatting>
  <conditionalFormatting sqref="C21">
    <cfRule type="cellIs" dxfId="15" priority="17" stopIfTrue="1" operator="equal">
      <formula>"Insert Applicant Name"</formula>
    </cfRule>
  </conditionalFormatting>
  <conditionalFormatting sqref="C22">
    <cfRule type="cellIs" dxfId="14" priority="18" stopIfTrue="1" operator="equal">
      <formula>"Insert Legal Description"</formula>
    </cfRule>
  </conditionalFormatting>
  <conditionalFormatting sqref="C24">
    <cfRule type="cellIs" dxfId="13" priority="15" stopIfTrue="1" operator="equal">
      <formula>"Insert Legal Description"</formula>
    </cfRule>
  </conditionalFormatting>
  <conditionalFormatting sqref="C28">
    <cfRule type="cellIs" dxfId="12" priority="14" stopIfTrue="1" operator="equal">
      <formula>"Insert Legal Description"</formula>
    </cfRule>
  </conditionalFormatting>
  <conditionalFormatting sqref="C30">
    <cfRule type="cellIs" dxfId="11" priority="13" stopIfTrue="1" operator="equal">
      <formula>"Insert Legal Description"</formula>
    </cfRule>
  </conditionalFormatting>
  <conditionalFormatting sqref="C29">
    <cfRule type="cellIs" dxfId="10" priority="12" stopIfTrue="1" operator="equal">
      <formula>"Insert Legal Description"</formula>
    </cfRule>
  </conditionalFormatting>
  <conditionalFormatting sqref="C10:C11">
    <cfRule type="cellIs" dxfId="9" priority="9" stopIfTrue="1" operator="equal">
      <formula>"Insert Development Name"</formula>
    </cfRule>
  </conditionalFormatting>
  <conditionalFormatting sqref="C12">
    <cfRule type="cellIs" dxfId="8" priority="10" stopIfTrue="1" operator="equal">
      <formula>"Insert Applicant Name"</formula>
    </cfRule>
  </conditionalFormatting>
  <conditionalFormatting sqref="C13">
    <cfRule type="cellIs" dxfId="7" priority="11" stopIfTrue="1" operator="equal">
      <formula>"Insert Legal Description"</formula>
    </cfRule>
  </conditionalFormatting>
  <conditionalFormatting sqref="C15">
    <cfRule type="cellIs" dxfId="6" priority="8" stopIfTrue="1" operator="equal">
      <formula>"Insert Legal Description"</formula>
    </cfRule>
  </conditionalFormatting>
  <conditionalFormatting sqref="C14">
    <cfRule type="cellIs" dxfId="5" priority="7" stopIfTrue="1" operator="equal">
      <formula>"Insert Legal Description"</formula>
    </cfRule>
  </conditionalFormatting>
  <conditionalFormatting sqref="F14">
    <cfRule type="cellIs" dxfId="4" priority="4" stopIfTrue="1" operator="equal">
      <formula>"Insert Legal Description"</formula>
    </cfRule>
  </conditionalFormatting>
  <conditionalFormatting sqref="F13">
    <cfRule type="cellIs" dxfId="3" priority="6" stopIfTrue="1" operator="equal">
      <formula>"Insert Legal Description"</formula>
    </cfRule>
  </conditionalFormatting>
  <conditionalFormatting sqref="F15">
    <cfRule type="cellIs" dxfId="2" priority="5" stopIfTrue="1" operator="equal">
      <formula>"Insert Legal Description"</formula>
    </cfRule>
  </conditionalFormatting>
  <conditionalFormatting sqref="C23">
    <cfRule type="cellIs" dxfId="1" priority="3" stopIfTrue="1" operator="equal">
      <formula>"Insert Legal Description"</formula>
    </cfRule>
  </conditionalFormatting>
  <conditionalFormatting sqref="C8">
    <cfRule type="cellIs" dxfId="0" priority="1" stopIfTrue="1" operator="equal">
      <formula>"Insert Legal Description"</formula>
    </cfRule>
  </conditionalFormatting>
  <dataValidations count="9">
    <dataValidation type="list" allowBlank="1" showInputMessage="1" showErrorMessage="1" sqref="C30" xr:uid="{00000000-0002-0000-0500-000000000000}">
      <formula1>"Dwelling Unit,1000 SF,Fueling Position,Bed,Room"</formula1>
    </dataValidation>
    <dataValidation type="list" allowBlank="1" showInputMessage="1" showErrorMessage="1" sqref="C24" xr:uid="{00000000-0002-0000-0500-000001000000}">
      <formula1>"North Service Area, Central Service Area, South Service Area"</formula1>
    </dataValidation>
    <dataValidation type="list" allowBlank="1" showInputMessage="1" showErrorMessage="1" sqref="C29" xr:uid="{00000000-0002-0000-0500-000002000000}">
      <formula1>INDIRECT($C$28)</formula1>
    </dataValidation>
    <dataValidation type="decimal" allowBlank="1" showInputMessage="1" showErrorMessage="1" sqref="C41 C43:C45" xr:uid="{00000000-0002-0000-0500-000004000000}">
      <formula1>0</formula1>
      <formula2>0.2</formula2>
    </dataValidation>
    <dataValidation type="decimal" allowBlank="1" showInputMessage="1" showErrorMessage="1" sqref="C42" xr:uid="{00000000-0002-0000-0500-000005000000}">
      <formula1>0</formula1>
      <formula2>0.3</formula2>
    </dataValidation>
    <dataValidation type="decimal" allowBlank="1" showInputMessage="1" showErrorMessage="1" sqref="C46" xr:uid="{00000000-0002-0000-0500-000006000000}">
      <formula1>0</formula1>
      <formula2>1</formula2>
    </dataValidation>
    <dataValidation type="list" allowBlank="1" showInputMessage="1" showErrorMessage="1" sqref="C23:F23" xr:uid="{00000000-0002-0000-0500-000003000000}">
      <formula1>"Village Board or City Council meeting minutes, Ordinance or Resolution, Approved preliminary or final plat of subdivision, Approved preliminary or final planned unit development (PUD) plat, Approved preliminary or final development plan"</formula1>
    </dataValidation>
    <dataValidation type="decimal" allowBlank="1" showInputMessage="1" showErrorMessage="1" sqref="C40" xr:uid="{8F0865E9-8849-46CF-8CB4-4679278D4EA8}">
      <formula1>0</formula1>
      <formula2>0.7</formula2>
    </dataValidation>
    <dataValidation type="decimal" allowBlank="1" showInputMessage="1" showErrorMessage="1" sqref="C31" xr:uid="{5C5A34B3-1687-491A-9B82-F2840AD79E4A}">
      <formula1>0</formula1>
      <formula2>100000</formula2>
    </dataValidation>
  </dataValidations>
  <hyperlinks>
    <hyperlink ref="A4" r:id="rId1" xr:uid="{00000000-0004-0000-0500-000000000000}"/>
  </hyperlinks>
  <printOptions horizontalCentered="1"/>
  <pageMargins left="0.45" right="0.45" top="0.75" bottom="0.75" header="0.3" footer="0.3"/>
  <pageSetup scale="70" orientation="portrait" horizontalDpi="300" r:id="rId2"/>
  <drawing r:id="rId3"/>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500-000007000000}">
          <x14:formula1>
            <xm:f>Admin!$A$2:$A$8</xm:f>
          </x14:formula1>
          <xm:sqref>C28</xm:sqref>
        </x14:dataValidation>
        <x14:dataValidation type="list" allowBlank="1" showInputMessage="1" showErrorMessage="1" xr:uid="{E4AFCE7D-405B-41C3-AF5E-9D9A1EBC43D0}">
          <x14:formula1>
            <xm:f>Municipalities!$A$2:$A$32</xm:f>
          </x14:formula1>
          <xm:sqref>C21:F21</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84D5EC-721F-42B6-9E78-D1EA1D8AE871}">
  <dimension ref="B1:AJ75"/>
  <sheetViews>
    <sheetView topLeftCell="A4" workbookViewId="0">
      <selection activeCell="I36" sqref="I36"/>
    </sheetView>
  </sheetViews>
  <sheetFormatPr defaultRowHeight="15" x14ac:dyDescent="0.25"/>
  <cols>
    <col min="1" max="1" width="2.7109375" style="54" customWidth="1"/>
    <col min="2" max="2" width="44.140625" style="54" customWidth="1"/>
    <col min="3" max="4" width="20.140625" style="54" customWidth="1"/>
    <col min="5" max="5" width="20.42578125" style="54" customWidth="1"/>
    <col min="6" max="6" width="12.7109375" style="54" bestFit="1" customWidth="1"/>
    <col min="7" max="7" width="14.5703125" style="57" bestFit="1" customWidth="1"/>
    <col min="8" max="8" width="15.7109375" style="54" customWidth="1"/>
    <col min="9" max="9" width="13.42578125" style="54" customWidth="1"/>
    <col min="10" max="10" width="4.42578125" style="58" customWidth="1"/>
    <col min="11" max="11" width="15.140625" style="54" customWidth="1"/>
    <col min="12" max="12" width="12.7109375" style="54" customWidth="1"/>
    <col min="13" max="13" width="96.85546875" style="54" customWidth="1"/>
    <col min="14" max="14" width="6.7109375" style="54" customWidth="1"/>
    <col min="15" max="16" width="12.7109375" style="54" customWidth="1"/>
    <col min="17" max="17" width="10.85546875" style="54" customWidth="1"/>
    <col min="18" max="20" width="13.140625" style="57" customWidth="1"/>
    <col min="21" max="21" width="12.42578125" style="54" customWidth="1"/>
    <col min="22" max="22" width="12.140625" style="54" customWidth="1"/>
    <col min="23" max="23" width="12" style="54" customWidth="1"/>
    <col min="24" max="16384" width="9.140625" style="54"/>
  </cols>
  <sheetData>
    <row r="1" spans="2:20" x14ac:dyDescent="0.25">
      <c r="B1" s="56" t="s">
        <v>228</v>
      </c>
    </row>
    <row r="3" spans="2:20" x14ac:dyDescent="0.25">
      <c r="B3" s="59"/>
    </row>
    <row r="4" spans="2:20" x14ac:dyDescent="0.25">
      <c r="B4" s="59"/>
    </row>
    <row r="5" spans="2:20" x14ac:dyDescent="0.25">
      <c r="B5" s="59"/>
    </row>
    <row r="6" spans="2:20" ht="15.75" thickBot="1" x14ac:dyDescent="0.3">
      <c r="B6" s="60"/>
      <c r="C6" s="339" t="s">
        <v>188</v>
      </c>
      <c r="D6" s="339"/>
      <c r="E6" s="339"/>
      <c r="F6" s="55"/>
      <c r="G6" s="61"/>
      <c r="H6" s="61"/>
      <c r="J6" s="54"/>
      <c r="L6" s="340"/>
      <c r="M6" s="340"/>
      <c r="N6" s="340"/>
      <c r="R6" s="54"/>
      <c r="S6" s="54"/>
      <c r="T6" s="54"/>
    </row>
    <row r="7" spans="2:20" ht="16.149999999999999" customHeight="1" thickBot="1" x14ac:dyDescent="0.3">
      <c r="B7" s="154"/>
      <c r="C7" s="345" t="s">
        <v>200</v>
      </c>
      <c r="D7" s="346"/>
      <c r="E7" s="347"/>
      <c r="G7" s="54"/>
      <c r="J7" s="54"/>
      <c r="R7" s="54"/>
      <c r="S7" s="54"/>
      <c r="T7" s="54"/>
    </row>
    <row r="8" spans="2:20" s="65" customFormat="1" x14ac:dyDescent="0.25">
      <c r="B8" s="154" t="s">
        <v>191</v>
      </c>
      <c r="C8" s="62" t="s">
        <v>184</v>
      </c>
      <c r="D8" s="63" t="s">
        <v>224</v>
      </c>
      <c r="E8" s="64" t="s">
        <v>227</v>
      </c>
    </row>
    <row r="9" spans="2:20" s="65" customFormat="1" x14ac:dyDescent="0.25">
      <c r="B9" s="66" t="s">
        <v>204</v>
      </c>
      <c r="C9" s="66"/>
      <c r="D9" s="66"/>
      <c r="E9" s="66"/>
    </row>
    <row r="10" spans="2:20" x14ac:dyDescent="0.25">
      <c r="B10" s="74" t="str">
        <f>Admin!B2</f>
        <v>Single Family Detached</v>
      </c>
      <c r="C10" s="78">
        <f>'Fee Schedule'!S10</f>
        <v>1360.5949994582293</v>
      </c>
      <c r="D10" s="78">
        <f>'Fee Schedule'!T10</f>
        <v>1368.0608318573261</v>
      </c>
      <c r="E10" s="78">
        <f>'Fee Schedule'!U10</f>
        <v>1362.9068542555663</v>
      </c>
      <c r="G10" s="54"/>
      <c r="J10" s="54"/>
      <c r="R10" s="54"/>
      <c r="S10" s="54"/>
      <c r="T10" s="54"/>
    </row>
    <row r="11" spans="2:20" x14ac:dyDescent="0.25">
      <c r="B11" s="74" t="str">
        <f>Admin!B3</f>
        <v>Single Family Attached</v>
      </c>
      <c r="C11" s="78">
        <f>'Fee Schedule'!S11</f>
        <v>825.04164860764968</v>
      </c>
      <c r="D11" s="78">
        <f>'Fee Schedule'!T11</f>
        <v>829.56880229646367</v>
      </c>
      <c r="E11" s="78">
        <f>'Fee Schedule'!U11</f>
        <v>826.44351800603476</v>
      </c>
      <c r="G11" s="54"/>
      <c r="J11" s="54"/>
      <c r="R11" s="54"/>
      <c r="S11" s="54"/>
      <c r="T11" s="54"/>
    </row>
    <row r="12" spans="2:20" x14ac:dyDescent="0.25">
      <c r="B12" s="74" t="str">
        <f>Admin!B4</f>
        <v>Multi-Family Attached</v>
      </c>
      <c r="C12" s="78">
        <f>'Fee Schedule'!S12</f>
        <v>738.19515928052874</v>
      </c>
      <c r="D12" s="78">
        <f>'Fee Schedule'!T12</f>
        <v>742.24577047578327</v>
      </c>
      <c r="E12" s="78">
        <f>'Fee Schedule'!U12</f>
        <v>739.44946347908376</v>
      </c>
      <c r="G12" s="54"/>
      <c r="J12" s="54"/>
      <c r="R12" s="54"/>
      <c r="S12" s="54"/>
      <c r="T12" s="54"/>
    </row>
    <row r="13" spans="2:20" x14ac:dyDescent="0.25">
      <c r="B13" s="74" t="str">
        <f>Admin!B5</f>
        <v>Age Restricted Housing</v>
      </c>
      <c r="C13" s="78">
        <f>'Fee Schedule'!S13</f>
        <v>434.23244663560513</v>
      </c>
      <c r="D13" s="78">
        <f>'Fee Schedule'!T13</f>
        <v>436.61515910340194</v>
      </c>
      <c r="E13" s="78">
        <f>'Fee Schedule'!U13</f>
        <v>434.97027263475519</v>
      </c>
      <c r="G13" s="54"/>
      <c r="J13" s="54"/>
      <c r="R13" s="54"/>
      <c r="S13" s="54"/>
      <c r="T13" s="54"/>
    </row>
    <row r="14" spans="2:20" x14ac:dyDescent="0.25">
      <c r="B14" s="66" t="s">
        <v>205</v>
      </c>
      <c r="C14" s="66"/>
      <c r="D14" s="66"/>
      <c r="E14" s="66"/>
      <c r="G14" s="54"/>
      <c r="J14" s="54"/>
      <c r="R14" s="54"/>
      <c r="S14" s="54"/>
      <c r="T14" s="54"/>
    </row>
    <row r="15" spans="2:20" x14ac:dyDescent="0.25">
      <c r="B15" s="74" t="str">
        <f>Admin!B9</f>
        <v>Retail 1 to &lt; 40,000 SF</v>
      </c>
      <c r="C15" s="78">
        <f>'Fee Schedule'!S15</f>
        <v>3529.2965821053199</v>
      </c>
      <c r="D15" s="78">
        <f>'Fee Schedule'!T15</f>
        <v>3548.6624748060831</v>
      </c>
      <c r="E15" s="78">
        <f>'Fee Schedule'!U15</f>
        <v>3535.2933858844117</v>
      </c>
      <c r="G15" s="54"/>
      <c r="J15" s="54"/>
      <c r="R15" s="54"/>
      <c r="S15" s="54"/>
      <c r="T15" s="54"/>
    </row>
    <row r="16" spans="2:20" x14ac:dyDescent="0.25">
      <c r="B16" s="74" t="str">
        <f>Admin!B10</f>
        <v>Retail 40,000 to 150,000 SF</v>
      </c>
      <c r="C16" s="78">
        <f>'Fee Schedule'!S16</f>
        <v>4836.0467581807334</v>
      </c>
      <c r="D16" s="78">
        <f>'Fee Schedule'!T16</f>
        <v>4862.583026934587</v>
      </c>
      <c r="E16" s="78">
        <f>'Fee Schedule'!U16</f>
        <v>4844.2639263332676</v>
      </c>
      <c r="G16" s="54"/>
      <c r="J16" s="54"/>
      <c r="R16" s="54"/>
      <c r="S16" s="54"/>
      <c r="T16" s="54"/>
    </row>
    <row r="17" spans="2:20" x14ac:dyDescent="0.25">
      <c r="B17" s="74" t="str">
        <f>Admin!B11</f>
        <v>Retail over 150,000 SF</v>
      </c>
      <c r="C17" s="78">
        <f>'Fee Schedule'!S17</f>
        <v>2559.0765521724998</v>
      </c>
      <c r="D17" s="78">
        <f>'Fee Schedule'!T17</f>
        <v>2573.1186709827157</v>
      </c>
      <c r="E17" s="78">
        <f>'Fee Schedule'!U17</f>
        <v>2563.4248067274907</v>
      </c>
      <c r="F17" s="86"/>
      <c r="G17" s="54"/>
      <c r="J17" s="54"/>
      <c r="R17" s="54"/>
      <c r="S17" s="54"/>
      <c r="T17" s="54"/>
    </row>
    <row r="18" spans="2:20" x14ac:dyDescent="0.25">
      <c r="B18" s="74" t="str">
        <f>Admin!B12</f>
        <v>Supermarket</v>
      </c>
      <c r="C18" s="78">
        <f>'Fee Schedule'!S18</f>
        <v>6218.2086358218648</v>
      </c>
      <c r="D18" s="78">
        <f>'Fee Schedule'!T18</f>
        <v>6252.3290783607154</v>
      </c>
      <c r="E18" s="78">
        <f>'Fee Schedule'!U18</f>
        <v>6228.7743041296935</v>
      </c>
      <c r="G18" s="54"/>
      <c r="J18" s="54"/>
      <c r="R18" s="54"/>
      <c r="S18" s="54"/>
      <c r="T18" s="54"/>
    </row>
    <row r="19" spans="2:20" x14ac:dyDescent="0.25">
      <c r="B19" s="87" t="str">
        <f>Admin!B13</f>
        <v>Gas Service Station</v>
      </c>
      <c r="C19" s="78">
        <f>'Fee Schedule'!S19</f>
        <v>2416.0693330805093</v>
      </c>
      <c r="D19" s="78">
        <f>'Fee Schedule'!T19</f>
        <v>2429.3267452513305</v>
      </c>
      <c r="E19" s="78">
        <f>'Fee Schedule'!U19</f>
        <v>2420.1745969397803</v>
      </c>
      <c r="G19" s="54"/>
      <c r="J19" s="54"/>
      <c r="R19" s="54"/>
      <c r="S19" s="54"/>
      <c r="T19" s="54"/>
    </row>
    <row r="20" spans="2:20" x14ac:dyDescent="0.25">
      <c r="B20" s="87" t="str">
        <f>Admin!B14</f>
        <v>Convenience Store/Gas Station (GFA 2-4k)</v>
      </c>
      <c r="C20" s="78">
        <f>'Fee Schedule'!S20</f>
        <v>3999.2808335139212</v>
      </c>
      <c r="D20" s="78">
        <f>'Fee Schedule'!T20</f>
        <v>4021.22561534233</v>
      </c>
      <c r="E20" s="78">
        <f>'Fee Schedule'!U20</f>
        <v>4006.0762109660932</v>
      </c>
      <c r="G20" s="54"/>
      <c r="J20" s="54"/>
      <c r="R20" s="54"/>
      <c r="S20" s="54"/>
      <c r="T20" s="54"/>
    </row>
    <row r="21" spans="2:20" x14ac:dyDescent="0.25">
      <c r="B21" s="87" t="str">
        <f>Admin!B15</f>
        <v>Convenience Store/Gas Station (GFA 4-5.5k)</v>
      </c>
      <c r="C21" s="78">
        <f>'Fee Schedule'!S21</f>
        <v>3294.3768284754574</v>
      </c>
      <c r="D21" s="78">
        <f>'Fee Schedule'!T21</f>
        <v>3312.4536737311423</v>
      </c>
      <c r="E21" s="78">
        <f>'Fee Schedule'!U21</f>
        <v>3299.974468389009</v>
      </c>
      <c r="G21" s="54"/>
      <c r="J21" s="54"/>
      <c r="R21" s="54"/>
      <c r="S21" s="54"/>
      <c r="T21" s="54"/>
    </row>
    <row r="22" spans="2:20" x14ac:dyDescent="0.25">
      <c r="B22" s="66" t="s">
        <v>208</v>
      </c>
      <c r="C22" s="66"/>
      <c r="D22" s="66"/>
      <c r="E22" s="66"/>
      <c r="G22" s="54"/>
      <c r="J22" s="54"/>
      <c r="R22" s="54"/>
      <c r="S22" s="54"/>
      <c r="T22" s="54"/>
    </row>
    <row r="23" spans="2:20" x14ac:dyDescent="0.25">
      <c r="B23" s="74" t="str">
        <f>Admin!B19</f>
        <v>General Office</v>
      </c>
      <c r="C23" s="78">
        <f>'Fee Schedule'!S23</f>
        <v>2084.3157438509047</v>
      </c>
      <c r="D23" s="78">
        <f>'Fee Schedule'!T23</f>
        <v>2095.7527636963291</v>
      </c>
      <c r="E23" s="78">
        <f>'Fee Schedule'!U23</f>
        <v>2087.857308646825</v>
      </c>
      <c r="G23" s="54"/>
      <c r="J23" s="54"/>
      <c r="R23" s="54"/>
      <c r="S23" s="54"/>
      <c r="T23" s="54"/>
    </row>
    <row r="24" spans="2:20" x14ac:dyDescent="0.25">
      <c r="B24" s="74" t="str">
        <f>Admin!B20</f>
        <v>Medical-Dental Office</v>
      </c>
      <c r="C24" s="78">
        <f>'Fee Schedule'!S24</f>
        <v>5688.445050926427</v>
      </c>
      <c r="D24" s="78">
        <f>'Fee Schedule'!T24</f>
        <v>5719.6585842545655</v>
      </c>
      <c r="E24" s="78">
        <f>'Fee Schedule'!U24</f>
        <v>5698.1105715152935</v>
      </c>
      <c r="G24" s="54"/>
      <c r="J24" s="54"/>
      <c r="R24" s="54"/>
      <c r="S24" s="54"/>
      <c r="T24" s="54"/>
    </row>
    <row r="25" spans="2:20" x14ac:dyDescent="0.25">
      <c r="B25" s="74" t="str">
        <f>Admin!B21</f>
        <v>Office Park</v>
      </c>
      <c r="C25" s="78">
        <f>'Fee Schedule'!S25</f>
        <v>1881.6739354209556</v>
      </c>
      <c r="D25" s="78">
        <f>'Fee Schedule'!T25</f>
        <v>1891.9990227814085</v>
      </c>
      <c r="E25" s="78">
        <f>'Fee Schedule'!U25</f>
        <v>1884.8711814172725</v>
      </c>
      <c r="G25" s="54"/>
      <c r="J25" s="54"/>
      <c r="R25" s="54"/>
      <c r="S25" s="54"/>
      <c r="T25" s="54"/>
    </row>
    <row r="26" spans="2:20" x14ac:dyDescent="0.25">
      <c r="B26" s="74" t="str">
        <f>Admin!B22</f>
        <v>Business Park</v>
      </c>
      <c r="C26" s="78">
        <f>'Fee Schedule'!S26</f>
        <v>1765.8786163181276</v>
      </c>
      <c r="D26" s="78">
        <f>'Fee Schedule'!T26</f>
        <v>1775.5683136871678</v>
      </c>
      <c r="E26" s="78">
        <f>'Fee Schedule'!U26</f>
        <v>1768.879108714671</v>
      </c>
      <c r="G26" s="54"/>
      <c r="J26" s="54"/>
      <c r="R26" s="54"/>
      <c r="S26" s="54"/>
      <c r="T26" s="54"/>
    </row>
    <row r="27" spans="2:20" x14ac:dyDescent="0.25">
      <c r="B27" s="66" t="s">
        <v>209</v>
      </c>
      <c r="C27" s="66"/>
      <c r="D27" s="66"/>
      <c r="E27" s="66"/>
      <c r="G27" s="54"/>
      <c r="J27" s="54"/>
      <c r="R27" s="54"/>
      <c r="S27" s="54"/>
      <c r="T27" s="54"/>
    </row>
    <row r="28" spans="2:20" x14ac:dyDescent="0.25">
      <c r="B28" s="74" t="str">
        <f>Admin!B26</f>
        <v>Warehousing/Distribution Terminal</v>
      </c>
      <c r="C28" s="78">
        <f>'Fee Schedule'!S28</f>
        <v>260.53946798136309</v>
      </c>
      <c r="D28" s="78">
        <f>'Fee Schedule'!T28</f>
        <v>261.96909546204114</v>
      </c>
      <c r="E28" s="78">
        <f>'Fee Schedule'!U28</f>
        <v>260.98216358085313</v>
      </c>
      <c r="G28" s="54"/>
      <c r="J28" s="54"/>
      <c r="R28" s="54"/>
      <c r="S28" s="54"/>
      <c r="T28" s="54"/>
    </row>
    <row r="29" spans="2:20" x14ac:dyDescent="0.25">
      <c r="B29" s="90" t="str">
        <f>Admin!B27</f>
        <v>Speculative Industrial</v>
      </c>
      <c r="C29" s="78">
        <f>'Fee Schedule'!S29</f>
        <v>622.39984017770064</v>
      </c>
      <c r="D29" s="78">
        <f>'Fee Schedule'!T29</f>
        <v>625.81506138154282</v>
      </c>
      <c r="E29" s="78">
        <f>'Fee Schedule'!U29</f>
        <v>623.45739077648238</v>
      </c>
      <c r="G29" s="54"/>
      <c r="J29" s="54"/>
      <c r="R29" s="54"/>
      <c r="S29" s="54"/>
      <c r="T29" s="54"/>
    </row>
    <row r="30" spans="2:20" x14ac:dyDescent="0.25">
      <c r="B30" s="74" t="str">
        <f>Admin!B28</f>
        <v>Light Industrial/Industrial Park</v>
      </c>
      <c r="C30" s="78">
        <f>'Fee Schedule'!S30</f>
        <v>940.83696771047778</v>
      </c>
      <c r="D30" s="78">
        <f>'Fee Schedule'!T30</f>
        <v>945.99951139070424</v>
      </c>
      <c r="E30" s="78">
        <f>'Fee Schedule'!U30</f>
        <v>942.43559070863625</v>
      </c>
      <c r="G30" s="54"/>
      <c r="J30" s="54"/>
      <c r="R30" s="54"/>
      <c r="S30" s="54"/>
      <c r="T30" s="54"/>
    </row>
    <row r="31" spans="2:20" x14ac:dyDescent="0.25">
      <c r="B31" s="66" t="s">
        <v>210</v>
      </c>
      <c r="C31" s="66"/>
      <c r="D31" s="66"/>
      <c r="E31" s="66"/>
      <c r="G31" s="54"/>
      <c r="J31" s="54"/>
      <c r="R31" s="54"/>
      <c r="S31" s="54"/>
      <c r="T31" s="54"/>
    </row>
    <row r="32" spans="2:20" x14ac:dyDescent="0.25">
      <c r="B32" s="74" t="str">
        <f>Admin!B32</f>
        <v>Fast Food Restaurant</v>
      </c>
      <c r="C32" s="78">
        <f>'Fee Schedule'!S32</f>
        <v>12430.338017390835</v>
      </c>
      <c r="D32" s="78">
        <f>'Fee Schedule'!T32</f>
        <v>12498.545544493987</v>
      </c>
      <c r="E32" s="78">
        <f>'Fee Schedule'!U32</f>
        <v>12451.459024442504</v>
      </c>
      <c r="G32" s="54"/>
      <c r="J32" s="54"/>
      <c r="R32" s="54"/>
      <c r="S32" s="54"/>
      <c r="T32" s="54"/>
    </row>
    <row r="33" spans="2:20" x14ac:dyDescent="0.25">
      <c r="B33" s="74" t="str">
        <f>Admin!B33</f>
        <v>Fine Dining Restaurant</v>
      </c>
      <c r="C33" s="78">
        <f>'Fee Schedule'!S33</f>
        <v>3274.1126476324625</v>
      </c>
      <c r="D33" s="78">
        <f>'Fee Schedule'!T33</f>
        <v>3292.0782996396506</v>
      </c>
      <c r="E33" s="78">
        <f>'Fee Schedule'!U33</f>
        <v>3279.6758556660538</v>
      </c>
      <c r="G33" s="54"/>
      <c r="J33" s="54"/>
      <c r="R33" s="54"/>
      <c r="S33" s="54"/>
      <c r="T33" s="54"/>
    </row>
    <row r="34" spans="2:20" x14ac:dyDescent="0.25">
      <c r="B34" s="66" t="s">
        <v>211</v>
      </c>
      <c r="C34" s="66"/>
      <c r="D34" s="66"/>
      <c r="E34" s="66"/>
      <c r="G34" s="54"/>
      <c r="J34" s="54"/>
      <c r="R34" s="54"/>
      <c r="S34" s="54"/>
      <c r="T34" s="54"/>
    </row>
    <row r="35" spans="2:20" x14ac:dyDescent="0.25">
      <c r="B35" s="74" t="str">
        <f>Admin!B37</f>
        <v>Day Care</v>
      </c>
      <c r="C35" s="78">
        <f>'Fee Schedule'!S35</f>
        <v>3862.9318452703428</v>
      </c>
      <c r="D35" s="78">
        <f>'Fee Schedule'!T35</f>
        <v>3884.1284553838632</v>
      </c>
      <c r="E35" s="78">
        <f>'Fee Schedule'!U35</f>
        <v>3869.4955453587813</v>
      </c>
      <c r="G35" s="54"/>
      <c r="J35" s="54"/>
      <c r="R35" s="54"/>
      <c r="S35" s="54"/>
      <c r="T35" s="54"/>
    </row>
    <row r="36" spans="2:20" x14ac:dyDescent="0.25">
      <c r="B36" s="92" t="str">
        <f>Admin!B38</f>
        <v>Hospital</v>
      </c>
      <c r="C36" s="78">
        <f>'Fee Schedule'!S36</f>
        <v>2446.176116047242</v>
      </c>
      <c r="D36" s="78">
        <f>'Fee Schedule'!T36</f>
        <v>2459.598729615831</v>
      </c>
      <c r="E36" s="78">
        <f>'Fee Schedule'!U36</f>
        <v>2450.332535842454</v>
      </c>
      <c r="G36" s="54"/>
      <c r="J36" s="54"/>
      <c r="R36" s="54"/>
      <c r="S36" s="54"/>
      <c r="T36" s="54"/>
    </row>
    <row r="37" spans="2:20" x14ac:dyDescent="0.25">
      <c r="B37" s="74" t="str">
        <f>Admin!B39</f>
        <v>Nursing Home</v>
      </c>
      <c r="C37" s="78">
        <f>'Fee Schedule'!S37</f>
        <v>202.64180842994907</v>
      </c>
      <c r="D37" s="78">
        <f>'Fee Schedule'!T37</f>
        <v>203.75374091492094</v>
      </c>
      <c r="E37" s="78">
        <f>'Fee Schedule'!U37</f>
        <v>202.98612722955244</v>
      </c>
      <c r="G37" s="54"/>
      <c r="J37" s="54"/>
      <c r="R37" s="54"/>
      <c r="S37" s="54"/>
      <c r="T37" s="54"/>
    </row>
    <row r="38" spans="2:20" x14ac:dyDescent="0.25">
      <c r="B38" s="74" t="str">
        <f>Admin!B40</f>
        <v>Hotel/Motel</v>
      </c>
      <c r="C38" s="78">
        <f>'Fee Schedule'!S38</f>
        <v>521.07893596272618</v>
      </c>
      <c r="D38" s="78">
        <f>'Fee Schedule'!T38</f>
        <v>523.93819092408228</v>
      </c>
      <c r="E38" s="78">
        <f>'Fee Schedule'!U38</f>
        <v>521.96432716170625</v>
      </c>
      <c r="G38" s="54"/>
      <c r="J38" s="54"/>
      <c r="R38" s="54"/>
      <c r="S38" s="54"/>
      <c r="T38" s="54"/>
    </row>
    <row r="39" spans="2:20" x14ac:dyDescent="0.25">
      <c r="B39" s="66" t="s">
        <v>212</v>
      </c>
      <c r="C39" s="66"/>
      <c r="D39" s="66"/>
      <c r="E39" s="66"/>
      <c r="G39" s="54"/>
      <c r="J39" s="54"/>
      <c r="R39" s="54"/>
      <c r="S39" s="54"/>
      <c r="T39" s="54"/>
    </row>
    <row r="40" spans="2:20" ht="15.75" thickBot="1" x14ac:dyDescent="0.3">
      <c r="B40" s="94" t="str">
        <f>Other</f>
        <v>Religious Institution</v>
      </c>
      <c r="C40" s="78">
        <f>'Fee Schedule'!S40</f>
        <v>709.24632950482169</v>
      </c>
      <c r="D40" s="78">
        <f>'Fee Schedule'!T40</f>
        <v>713.13809320222322</v>
      </c>
      <c r="E40" s="78">
        <f>'Fee Schedule'!U40</f>
        <v>710.4514453034335</v>
      </c>
      <c r="G40" s="54"/>
      <c r="J40" s="54"/>
      <c r="R40" s="54"/>
      <c r="S40" s="54"/>
      <c r="T40" s="54"/>
    </row>
    <row r="41" spans="2:20" x14ac:dyDescent="0.25">
      <c r="C41" s="102"/>
      <c r="G41" s="54"/>
      <c r="M41" s="13"/>
    </row>
    <row r="42" spans="2:20" x14ac:dyDescent="0.25">
      <c r="B42" s="54" t="s">
        <v>213</v>
      </c>
      <c r="G42" s="54"/>
      <c r="M42" s="13"/>
    </row>
    <row r="43" spans="2:20" x14ac:dyDescent="0.25">
      <c r="B43" s="54" t="s">
        <v>214</v>
      </c>
      <c r="F43" s="57"/>
      <c r="G43" s="54"/>
      <c r="M43" s="13"/>
    </row>
    <row r="44" spans="2:20" x14ac:dyDescent="0.25">
      <c r="B44" s="104" t="s">
        <v>215</v>
      </c>
    </row>
    <row r="45" spans="2:20" x14ac:dyDescent="0.25">
      <c r="B45" s="104" t="s">
        <v>216</v>
      </c>
    </row>
    <row r="46" spans="2:20" x14ac:dyDescent="0.25">
      <c r="B46" s="105" t="s">
        <v>217</v>
      </c>
    </row>
    <row r="47" spans="2:20" x14ac:dyDescent="0.25">
      <c r="B47" s="105" t="s">
        <v>218</v>
      </c>
    </row>
    <row r="48" spans="2:20" x14ac:dyDescent="0.25">
      <c r="B48" s="54" t="s">
        <v>219</v>
      </c>
    </row>
    <row r="49" spans="2:20" s="106" customFormat="1" x14ac:dyDescent="0.25">
      <c r="G49" s="107"/>
      <c r="J49" s="108"/>
      <c r="R49" s="107"/>
      <c r="S49" s="107"/>
      <c r="T49" s="107"/>
    </row>
    <row r="50" spans="2:20" x14ac:dyDescent="0.25">
      <c r="B50" s="109" t="s">
        <v>220</v>
      </c>
    </row>
    <row r="51" spans="2:20" x14ac:dyDescent="0.25">
      <c r="C51" s="59"/>
      <c r="D51" s="59"/>
      <c r="E51" s="59"/>
    </row>
    <row r="52" spans="2:20" x14ac:dyDescent="0.25">
      <c r="B52" s="110" t="s">
        <v>221</v>
      </c>
      <c r="C52" s="59"/>
      <c r="D52" s="59"/>
      <c r="E52" s="59"/>
      <c r="I52" s="59"/>
      <c r="J52" s="112"/>
      <c r="K52" s="59"/>
      <c r="L52" s="59"/>
      <c r="M52" s="59"/>
      <c r="N52" s="59"/>
      <c r="R52" s="111"/>
    </row>
    <row r="53" spans="2:20" x14ac:dyDescent="0.25">
      <c r="B53" s="113" t="s">
        <v>222</v>
      </c>
      <c r="C53" s="59"/>
      <c r="D53" s="59"/>
      <c r="E53" s="59"/>
      <c r="I53" s="59"/>
      <c r="J53" s="112"/>
      <c r="K53" s="59"/>
      <c r="L53" s="59"/>
      <c r="M53" s="59"/>
      <c r="N53" s="59"/>
      <c r="R53" s="111"/>
    </row>
    <row r="54" spans="2:20" x14ac:dyDescent="0.25">
      <c r="B54" s="113"/>
      <c r="C54" s="116"/>
      <c r="D54" s="111"/>
      <c r="E54" s="111"/>
      <c r="F54" s="57"/>
      <c r="I54" s="59"/>
      <c r="J54" s="112"/>
      <c r="K54" s="59"/>
      <c r="L54" s="59"/>
      <c r="M54" s="59"/>
      <c r="N54" s="59"/>
      <c r="R54" s="111"/>
    </row>
    <row r="55" spans="2:20" x14ac:dyDescent="0.25">
      <c r="B55" s="111" t="s">
        <v>223</v>
      </c>
      <c r="C55" s="119"/>
      <c r="D55" s="120"/>
      <c r="E55" s="121"/>
      <c r="F55" s="121"/>
      <c r="G55" s="105"/>
      <c r="H55" s="123"/>
      <c r="I55" s="105"/>
      <c r="J55" s="105"/>
      <c r="K55" s="105"/>
      <c r="L55" s="105"/>
      <c r="M55" s="124"/>
      <c r="Q55" s="125"/>
      <c r="S55" s="124"/>
      <c r="T55" s="54"/>
    </row>
    <row r="56" spans="2:20" x14ac:dyDescent="0.25">
      <c r="B56" s="126" t="s">
        <v>201</v>
      </c>
      <c r="C56" s="128"/>
      <c r="D56" s="129"/>
      <c r="E56" s="121"/>
      <c r="F56" s="121"/>
      <c r="G56" s="105"/>
      <c r="H56" s="123"/>
      <c r="I56" s="105"/>
      <c r="J56" s="105"/>
      <c r="K56" s="105"/>
      <c r="L56" s="105"/>
      <c r="M56" s="124"/>
      <c r="Q56" s="125"/>
      <c r="S56" s="124"/>
      <c r="T56" s="54"/>
    </row>
    <row r="57" spans="2:20" x14ac:dyDescent="0.25">
      <c r="B57" s="126" t="s">
        <v>202</v>
      </c>
      <c r="C57" s="110"/>
      <c r="D57" s="110"/>
      <c r="E57" s="130"/>
      <c r="F57" s="121"/>
      <c r="G57" s="105"/>
      <c r="H57" s="123"/>
      <c r="I57" s="105"/>
      <c r="J57" s="105"/>
      <c r="K57" s="105"/>
      <c r="L57" s="105"/>
      <c r="M57" s="124"/>
      <c r="Q57" s="125"/>
      <c r="S57" s="124"/>
      <c r="T57" s="54"/>
    </row>
    <row r="58" spans="2:20" x14ac:dyDescent="0.25">
      <c r="B58" s="126" t="s">
        <v>203</v>
      </c>
      <c r="C58" s="57"/>
      <c r="D58" s="57"/>
      <c r="E58" s="131"/>
      <c r="F58" s="121"/>
      <c r="G58" s="128"/>
      <c r="H58" s="134"/>
      <c r="I58" s="128"/>
      <c r="J58" s="128"/>
      <c r="K58" s="128"/>
      <c r="L58" s="128"/>
      <c r="M58" s="124"/>
      <c r="Q58" s="125"/>
      <c r="S58" s="124"/>
      <c r="T58" s="54"/>
    </row>
    <row r="59" spans="2:20" x14ac:dyDescent="0.25">
      <c r="C59" s="57"/>
      <c r="D59" s="122"/>
      <c r="E59" s="135"/>
      <c r="G59" s="132"/>
      <c r="H59" s="56"/>
      <c r="I59" s="56"/>
      <c r="J59" s="134"/>
      <c r="K59" s="56"/>
      <c r="L59" s="56"/>
      <c r="M59" s="56"/>
      <c r="N59" s="56"/>
      <c r="R59" s="132"/>
      <c r="S59" s="132"/>
      <c r="T59" s="131"/>
    </row>
    <row r="60" spans="2:20" x14ac:dyDescent="0.25">
      <c r="C60" s="57"/>
      <c r="D60" s="122"/>
      <c r="E60" s="135"/>
      <c r="G60" s="132"/>
      <c r="H60" s="56"/>
      <c r="I60" s="56"/>
      <c r="J60" s="134"/>
      <c r="K60" s="56"/>
      <c r="L60" s="56"/>
      <c r="M60" s="56"/>
      <c r="N60" s="56"/>
      <c r="R60" s="132"/>
      <c r="S60" s="132"/>
      <c r="T60" s="131"/>
    </row>
    <row r="61" spans="2:20" x14ac:dyDescent="0.25">
      <c r="C61" s="136"/>
      <c r="D61" s="122"/>
      <c r="E61" s="135"/>
      <c r="T61" s="131"/>
    </row>
    <row r="62" spans="2:20" x14ac:dyDescent="0.25">
      <c r="C62" s="57"/>
      <c r="D62" s="122"/>
      <c r="E62" s="135"/>
      <c r="I62" s="109"/>
      <c r="J62" s="137"/>
      <c r="K62" s="109"/>
      <c r="L62" s="109"/>
      <c r="M62" s="109"/>
      <c r="N62" s="109"/>
      <c r="R62" s="110"/>
      <c r="S62" s="110"/>
    </row>
    <row r="63" spans="2:20" x14ac:dyDescent="0.25">
      <c r="D63" s="56"/>
      <c r="E63" s="56"/>
    </row>
    <row r="64" spans="2:20" x14ac:dyDescent="0.25">
      <c r="C64" s="57"/>
      <c r="I64" s="109"/>
      <c r="J64" s="137"/>
      <c r="K64" s="109"/>
      <c r="L64" s="109"/>
      <c r="M64" s="109"/>
      <c r="N64" s="109"/>
      <c r="R64" s="110"/>
    </row>
    <row r="65" spans="2:36" s="57" customFormat="1" x14ac:dyDescent="0.25">
      <c r="B65" s="54"/>
      <c r="C65" s="54"/>
      <c r="D65" s="54"/>
      <c r="E65" s="54"/>
      <c r="F65" s="54"/>
      <c r="H65" s="54"/>
      <c r="I65" s="54"/>
      <c r="J65" s="58"/>
      <c r="K65" s="54"/>
      <c r="L65" s="54"/>
      <c r="M65" s="54"/>
      <c r="N65" s="54"/>
      <c r="O65" s="54"/>
      <c r="P65" s="54"/>
      <c r="Q65" s="54"/>
      <c r="U65" s="54"/>
      <c r="V65" s="54"/>
      <c r="W65" s="54"/>
      <c r="X65" s="54"/>
      <c r="Y65" s="54"/>
      <c r="Z65" s="54"/>
      <c r="AA65" s="54"/>
      <c r="AB65" s="54"/>
      <c r="AC65" s="54"/>
      <c r="AD65" s="54"/>
      <c r="AE65" s="54"/>
      <c r="AF65" s="54"/>
      <c r="AG65" s="54"/>
      <c r="AH65" s="54"/>
      <c r="AI65" s="54"/>
      <c r="AJ65" s="54"/>
    </row>
    <row r="66" spans="2:36" s="57" customFormat="1" x14ac:dyDescent="0.25">
      <c r="B66" s="54"/>
      <c r="C66" s="54"/>
      <c r="D66" s="54"/>
      <c r="E66" s="54"/>
      <c r="F66" s="54"/>
      <c r="H66" s="54"/>
      <c r="I66" s="110"/>
      <c r="J66" s="139"/>
      <c r="K66" s="110"/>
      <c r="L66" s="110"/>
      <c r="M66" s="110"/>
      <c r="N66" s="110"/>
      <c r="O66" s="54"/>
      <c r="P66" s="54"/>
      <c r="Q66" s="54"/>
      <c r="R66" s="110"/>
      <c r="S66" s="110"/>
      <c r="U66" s="54"/>
      <c r="V66" s="54"/>
      <c r="W66" s="54"/>
      <c r="X66" s="54"/>
      <c r="Y66" s="54"/>
      <c r="Z66" s="54"/>
      <c r="AA66" s="54"/>
      <c r="AB66" s="54"/>
      <c r="AC66" s="54"/>
      <c r="AD66" s="54"/>
      <c r="AE66" s="54"/>
      <c r="AF66" s="54"/>
      <c r="AG66" s="54"/>
      <c r="AH66" s="54"/>
      <c r="AI66" s="54"/>
      <c r="AJ66" s="54"/>
    </row>
    <row r="67" spans="2:36" s="57" customFormat="1" x14ac:dyDescent="0.25">
      <c r="B67" s="54"/>
      <c r="C67" s="54"/>
      <c r="D67" s="54"/>
      <c r="E67" s="54"/>
      <c r="F67" s="54"/>
      <c r="H67" s="54"/>
      <c r="J67" s="140"/>
      <c r="O67" s="54"/>
      <c r="P67" s="54"/>
      <c r="Q67" s="54"/>
      <c r="U67" s="54"/>
      <c r="V67" s="54"/>
      <c r="W67" s="54"/>
      <c r="X67" s="54"/>
      <c r="Y67" s="54"/>
      <c r="Z67" s="54"/>
      <c r="AA67" s="54"/>
      <c r="AB67" s="54"/>
      <c r="AC67" s="54"/>
      <c r="AD67" s="54"/>
      <c r="AE67" s="54"/>
      <c r="AF67" s="54"/>
      <c r="AG67" s="54"/>
      <c r="AH67" s="54"/>
      <c r="AI67" s="54"/>
      <c r="AJ67" s="54"/>
    </row>
    <row r="68" spans="2:36" s="57" customFormat="1" x14ac:dyDescent="0.25">
      <c r="B68" s="54"/>
      <c r="C68" s="54"/>
      <c r="D68" s="54"/>
      <c r="E68" s="54"/>
      <c r="F68" s="54"/>
      <c r="H68" s="54"/>
      <c r="I68" s="132"/>
      <c r="J68" s="141"/>
      <c r="K68" s="132"/>
      <c r="L68" s="132"/>
      <c r="M68" s="132"/>
      <c r="N68" s="132"/>
      <c r="O68" s="54"/>
      <c r="P68" s="54"/>
      <c r="Q68" s="54"/>
      <c r="R68" s="138"/>
      <c r="S68" s="138"/>
      <c r="U68" s="54"/>
      <c r="V68" s="54"/>
      <c r="W68" s="54"/>
      <c r="X68" s="54"/>
      <c r="Y68" s="54"/>
      <c r="Z68" s="54"/>
      <c r="AA68" s="54"/>
      <c r="AB68" s="54"/>
      <c r="AC68" s="54"/>
      <c r="AD68" s="54"/>
      <c r="AE68" s="54"/>
      <c r="AF68" s="54"/>
      <c r="AG68" s="54"/>
      <c r="AH68" s="54"/>
      <c r="AI68" s="54"/>
      <c r="AJ68" s="54"/>
    </row>
    <row r="69" spans="2:36" s="57" customFormat="1" x14ac:dyDescent="0.25">
      <c r="B69" s="54"/>
      <c r="C69" s="54"/>
      <c r="D69" s="54"/>
      <c r="E69" s="54"/>
      <c r="F69" s="54"/>
      <c r="H69" s="54"/>
      <c r="I69" s="132"/>
      <c r="J69" s="141"/>
      <c r="K69" s="132"/>
      <c r="L69" s="132"/>
      <c r="M69" s="132"/>
      <c r="N69" s="132"/>
      <c r="O69" s="54"/>
      <c r="P69" s="54"/>
      <c r="Q69" s="54"/>
      <c r="R69" s="132"/>
      <c r="S69" s="132"/>
      <c r="U69" s="54"/>
      <c r="V69" s="54"/>
      <c r="W69" s="54"/>
      <c r="X69" s="54"/>
      <c r="Y69" s="54"/>
      <c r="Z69" s="54"/>
      <c r="AA69" s="54"/>
      <c r="AB69" s="54"/>
      <c r="AC69" s="54"/>
      <c r="AD69" s="54"/>
      <c r="AE69" s="54"/>
      <c r="AF69" s="54"/>
      <c r="AG69" s="54"/>
      <c r="AH69" s="54"/>
      <c r="AI69" s="54"/>
      <c r="AJ69" s="54"/>
    </row>
    <row r="70" spans="2:36" s="57" customFormat="1" x14ac:dyDescent="0.25">
      <c r="B70" s="54"/>
      <c r="C70" s="54"/>
      <c r="D70" s="54"/>
      <c r="E70" s="54"/>
      <c r="F70" s="54"/>
      <c r="H70" s="54"/>
      <c r="I70" s="132"/>
      <c r="J70" s="141"/>
      <c r="K70" s="132"/>
      <c r="L70" s="132"/>
      <c r="M70" s="132"/>
      <c r="N70" s="132"/>
      <c r="O70" s="54"/>
      <c r="P70" s="54"/>
      <c r="Q70" s="54"/>
      <c r="R70" s="138"/>
      <c r="S70" s="138"/>
      <c r="U70" s="54"/>
      <c r="V70" s="54"/>
      <c r="W70" s="54"/>
      <c r="X70" s="54"/>
      <c r="Y70" s="54"/>
      <c r="Z70" s="54"/>
      <c r="AA70" s="54"/>
      <c r="AB70" s="54"/>
      <c r="AC70" s="54"/>
      <c r="AD70" s="54"/>
      <c r="AE70" s="54"/>
      <c r="AF70" s="54"/>
      <c r="AG70" s="54"/>
      <c r="AH70" s="54"/>
      <c r="AI70" s="54"/>
      <c r="AJ70" s="54"/>
    </row>
    <row r="71" spans="2:36" s="57" customFormat="1" x14ac:dyDescent="0.25">
      <c r="B71" s="54"/>
      <c r="C71" s="54"/>
      <c r="D71" s="54"/>
      <c r="E71" s="54"/>
      <c r="F71" s="54"/>
      <c r="H71" s="54"/>
      <c r="I71" s="132"/>
      <c r="J71" s="141"/>
      <c r="K71" s="132"/>
      <c r="L71" s="132"/>
      <c r="M71" s="132"/>
      <c r="N71" s="132"/>
      <c r="O71" s="54"/>
      <c r="P71" s="54"/>
      <c r="Q71" s="54"/>
      <c r="R71" s="132"/>
      <c r="S71" s="132"/>
      <c r="U71" s="54"/>
      <c r="V71" s="54"/>
      <c r="W71" s="54"/>
      <c r="X71" s="54"/>
      <c r="Y71" s="54"/>
      <c r="Z71" s="54"/>
      <c r="AA71" s="54"/>
      <c r="AB71" s="54"/>
      <c r="AC71" s="54"/>
      <c r="AD71" s="54"/>
      <c r="AE71" s="54"/>
      <c r="AF71" s="54"/>
      <c r="AG71" s="54"/>
      <c r="AH71" s="54"/>
      <c r="AI71" s="54"/>
      <c r="AJ71" s="54"/>
    </row>
    <row r="72" spans="2:36" s="57" customFormat="1" x14ac:dyDescent="0.25">
      <c r="B72" s="54"/>
      <c r="C72" s="54"/>
      <c r="D72" s="54"/>
      <c r="E72" s="54"/>
      <c r="F72" s="54"/>
      <c r="H72" s="54"/>
      <c r="I72" s="132"/>
      <c r="J72" s="141"/>
      <c r="K72" s="132"/>
      <c r="L72" s="132"/>
      <c r="M72" s="132"/>
      <c r="N72" s="132"/>
      <c r="O72" s="54"/>
      <c r="P72" s="54"/>
      <c r="Q72" s="54"/>
      <c r="R72" s="138"/>
      <c r="S72" s="138"/>
      <c r="U72" s="54"/>
      <c r="V72" s="54"/>
      <c r="W72" s="54"/>
      <c r="X72" s="54"/>
      <c r="Y72" s="54"/>
      <c r="Z72" s="54"/>
      <c r="AA72" s="54"/>
      <c r="AB72" s="54"/>
      <c r="AC72" s="54"/>
      <c r="AD72" s="54"/>
      <c r="AE72" s="54"/>
      <c r="AF72" s="54"/>
      <c r="AG72" s="54"/>
      <c r="AH72" s="54"/>
      <c r="AI72" s="54"/>
      <c r="AJ72" s="54"/>
    </row>
    <row r="73" spans="2:36" s="57" customFormat="1" x14ac:dyDescent="0.25">
      <c r="B73" s="54"/>
      <c r="C73" s="54"/>
      <c r="D73" s="54"/>
      <c r="E73" s="54"/>
      <c r="F73" s="54"/>
      <c r="H73" s="54"/>
      <c r="I73" s="132"/>
      <c r="J73" s="141"/>
      <c r="K73" s="132"/>
      <c r="L73" s="132"/>
      <c r="M73" s="132"/>
      <c r="N73" s="132"/>
      <c r="O73" s="54"/>
      <c r="P73" s="54"/>
      <c r="Q73" s="54"/>
      <c r="R73" s="132"/>
      <c r="S73" s="132"/>
      <c r="U73" s="54"/>
      <c r="V73" s="54"/>
      <c r="W73" s="54"/>
      <c r="X73" s="54"/>
      <c r="Y73" s="54"/>
      <c r="Z73" s="54"/>
      <c r="AA73" s="54"/>
      <c r="AB73" s="54"/>
      <c r="AC73" s="54"/>
      <c r="AD73" s="54"/>
      <c r="AE73" s="54"/>
      <c r="AF73" s="54"/>
      <c r="AG73" s="54"/>
      <c r="AH73" s="54"/>
      <c r="AI73" s="54"/>
      <c r="AJ73" s="54"/>
    </row>
    <row r="74" spans="2:36" s="57" customFormat="1" x14ac:dyDescent="0.25">
      <c r="B74" s="54"/>
      <c r="C74" s="54"/>
      <c r="D74" s="54"/>
      <c r="E74" s="54"/>
      <c r="F74" s="54"/>
      <c r="H74" s="54"/>
      <c r="I74" s="132"/>
      <c r="J74" s="141"/>
      <c r="K74" s="132"/>
      <c r="L74" s="132"/>
      <c r="M74" s="132"/>
      <c r="N74" s="132"/>
      <c r="O74" s="54"/>
      <c r="P74" s="54"/>
      <c r="Q74" s="54"/>
      <c r="R74" s="138"/>
      <c r="S74" s="138"/>
      <c r="U74" s="54"/>
      <c r="V74" s="54"/>
      <c r="W74" s="54"/>
      <c r="X74" s="54"/>
      <c r="Y74" s="54"/>
      <c r="Z74" s="54"/>
      <c r="AA74" s="54"/>
      <c r="AB74" s="54"/>
      <c r="AC74" s="54"/>
      <c r="AD74" s="54"/>
      <c r="AE74" s="54"/>
      <c r="AF74" s="54"/>
      <c r="AG74" s="54"/>
      <c r="AH74" s="54"/>
      <c r="AI74" s="54"/>
      <c r="AJ74" s="54"/>
    </row>
    <row r="75" spans="2:36" s="57" customFormat="1" x14ac:dyDescent="0.25">
      <c r="B75" s="54"/>
      <c r="C75" s="54"/>
      <c r="D75" s="54"/>
      <c r="E75" s="54"/>
      <c r="F75" s="54"/>
      <c r="H75" s="54"/>
      <c r="I75" s="56"/>
      <c r="J75" s="134"/>
      <c r="K75" s="56"/>
      <c r="L75" s="56"/>
      <c r="M75" s="56"/>
      <c r="N75" s="56"/>
      <c r="O75" s="54"/>
      <c r="P75" s="54"/>
      <c r="Q75" s="54"/>
      <c r="R75" s="132"/>
      <c r="S75" s="132"/>
      <c r="U75" s="54"/>
      <c r="V75" s="54"/>
      <c r="W75" s="54"/>
      <c r="X75" s="54"/>
      <c r="Y75" s="54"/>
      <c r="Z75" s="54"/>
      <c r="AA75" s="54"/>
      <c r="AB75" s="54"/>
      <c r="AC75" s="54"/>
      <c r="AD75" s="54"/>
      <c r="AE75" s="54"/>
      <c r="AF75" s="54"/>
      <c r="AG75" s="54"/>
      <c r="AH75" s="54"/>
      <c r="AI75" s="54"/>
      <c r="AJ75" s="54"/>
    </row>
  </sheetData>
  <mergeCells count="3">
    <mergeCell ref="C7:E7"/>
    <mergeCell ref="C6:E6"/>
    <mergeCell ref="L6:N6"/>
  </mergeCells>
  <printOptions horizontalCentered="1" verticalCentered="1"/>
  <pageMargins left="0.25" right="0.25" top="0.25" bottom="0.25" header="0.45" footer="0.3"/>
  <pageSetup paperSize="119" scale="56" orientation="landscape" r:id="rId1"/>
  <headerFooter>
    <oddHeader>&amp;C&amp;"-,Bold"&amp;14&amp;UDRAFT
2026 Impact Fee Schedule:  Net Impact Fee Estimate with multiplier</oddHeader>
  </headerFooter>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2:A45"/>
  <sheetViews>
    <sheetView topLeftCell="A13" workbookViewId="0"/>
  </sheetViews>
  <sheetFormatPr defaultRowHeight="15" x14ac:dyDescent="0.25"/>
  <cols>
    <col min="1" max="1" width="15.5703125" bestFit="1" customWidth="1"/>
  </cols>
  <sheetData>
    <row r="2" spans="1:1" x14ac:dyDescent="0.25">
      <c r="A2" t="s">
        <v>150</v>
      </c>
    </row>
    <row r="3" spans="1:1" x14ac:dyDescent="0.25">
      <c r="A3" t="s">
        <v>151</v>
      </c>
    </row>
    <row r="4" spans="1:1" s="51" customFormat="1" x14ac:dyDescent="0.25">
      <c r="A4" t="s">
        <v>152</v>
      </c>
    </row>
    <row r="5" spans="1:1" x14ac:dyDescent="0.25">
      <c r="A5" t="s">
        <v>153</v>
      </c>
    </row>
    <row r="6" spans="1:1" x14ac:dyDescent="0.25">
      <c r="A6" t="s">
        <v>154</v>
      </c>
    </row>
    <row r="7" spans="1:1" x14ac:dyDescent="0.25">
      <c r="A7" t="s">
        <v>155</v>
      </c>
    </row>
    <row r="8" spans="1:1" s="51" customFormat="1" x14ac:dyDescent="0.25">
      <c r="A8" t="s">
        <v>156</v>
      </c>
    </row>
    <row r="9" spans="1:1" x14ac:dyDescent="0.25">
      <c r="A9" t="s">
        <v>157</v>
      </c>
    </row>
    <row r="10" spans="1:1" s="51" customFormat="1" x14ac:dyDescent="0.25">
      <c r="A10" t="s">
        <v>158</v>
      </c>
    </row>
    <row r="11" spans="1:1" s="51" customFormat="1" x14ac:dyDescent="0.25">
      <c r="A11" t="s">
        <v>159</v>
      </c>
    </row>
    <row r="12" spans="1:1" x14ac:dyDescent="0.25">
      <c r="A12" t="s">
        <v>160</v>
      </c>
    </row>
    <row r="13" spans="1:1" s="51" customFormat="1" x14ac:dyDescent="0.25">
      <c r="A13" t="s">
        <v>161</v>
      </c>
    </row>
    <row r="14" spans="1:1" x14ac:dyDescent="0.25">
      <c r="A14" t="s">
        <v>179</v>
      </c>
    </row>
    <row r="15" spans="1:1" s="51" customFormat="1" x14ac:dyDescent="0.25">
      <c r="A15" t="s">
        <v>162</v>
      </c>
    </row>
    <row r="16" spans="1:1" x14ac:dyDescent="0.25">
      <c r="A16" t="s">
        <v>163</v>
      </c>
    </row>
    <row r="17" spans="1:1" s="51" customFormat="1" x14ac:dyDescent="0.25">
      <c r="A17" t="s">
        <v>164</v>
      </c>
    </row>
    <row r="18" spans="1:1" x14ac:dyDescent="0.25">
      <c r="A18" t="s">
        <v>165</v>
      </c>
    </row>
    <row r="19" spans="1:1" x14ac:dyDescent="0.25">
      <c r="A19" s="51" t="s">
        <v>178</v>
      </c>
    </row>
    <row r="20" spans="1:1" x14ac:dyDescent="0.25">
      <c r="A20" t="s">
        <v>166</v>
      </c>
    </row>
    <row r="21" spans="1:1" s="51" customFormat="1" x14ac:dyDescent="0.25">
      <c r="A21" t="s">
        <v>167</v>
      </c>
    </row>
    <row r="22" spans="1:1" x14ac:dyDescent="0.25">
      <c r="A22" t="s">
        <v>168</v>
      </c>
    </row>
    <row r="23" spans="1:1" s="51" customFormat="1" x14ac:dyDescent="0.25">
      <c r="A23" t="s">
        <v>169</v>
      </c>
    </row>
    <row r="24" spans="1:1" x14ac:dyDescent="0.25">
      <c r="A24" t="s">
        <v>170</v>
      </c>
    </row>
    <row r="25" spans="1:1" x14ac:dyDescent="0.25">
      <c r="A25" t="s">
        <v>171</v>
      </c>
    </row>
    <row r="26" spans="1:1" s="51" customFormat="1" x14ac:dyDescent="0.25">
      <c r="A26" t="s">
        <v>172</v>
      </c>
    </row>
    <row r="27" spans="1:1" x14ac:dyDescent="0.25">
      <c r="A27" t="s">
        <v>173</v>
      </c>
    </row>
    <row r="28" spans="1:1" x14ac:dyDescent="0.25">
      <c r="A28" t="s">
        <v>174</v>
      </c>
    </row>
    <row r="29" spans="1:1" s="51" customFormat="1" x14ac:dyDescent="0.25">
      <c r="A29" t="s">
        <v>175</v>
      </c>
    </row>
    <row r="30" spans="1:1" x14ac:dyDescent="0.25">
      <c r="A30" t="s">
        <v>176</v>
      </c>
    </row>
    <row r="31" spans="1:1" s="51" customFormat="1" x14ac:dyDescent="0.25">
      <c r="A31" s="52" t="s">
        <v>181</v>
      </c>
    </row>
    <row r="32" spans="1:1" s="52" customFormat="1" x14ac:dyDescent="0.25">
      <c r="A32" t="s">
        <v>177</v>
      </c>
    </row>
    <row r="38" s="51" customFormat="1" x14ac:dyDescent="0.25"/>
    <row r="39" s="51" customFormat="1" x14ac:dyDescent="0.25"/>
    <row r="43" s="51" customFormat="1" x14ac:dyDescent="0.25"/>
    <row r="45" s="51" customFormat="1" x14ac:dyDescent="0.25"/>
  </sheetData>
  <pageMargins left="0.7" right="0.7" top="0.75" bottom="0.75" header="0.3" footer="0.3"/>
  <pageSetup orientation="portrait" horizontalDpi="1200" verticalDpi="12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Category xmlns="2e44883f-8c4f-41d0-9cb2-3eaa4e01a2c6"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BBBE13F2825E774CAB744E6151E03CE6" ma:contentTypeVersion="12" ma:contentTypeDescription="Create a new document." ma:contentTypeScope="" ma:versionID="fcba6d4bae9da292399edb4a4e850cb5">
  <xsd:schema xmlns:xsd="http://www.w3.org/2001/XMLSchema" xmlns:xs="http://www.w3.org/2001/XMLSchema" xmlns:p="http://schemas.microsoft.com/office/2006/metadata/properties" xmlns:ns2="c18e8617-fc0f-4dda-a87a-c0ec120ddf92" xmlns:ns3="eefe324b-0f31-485d-ac1f-225f466c4c2c" xmlns:ns4="a302c37b-9416-4f34-bf08-210117b6052e" targetNamespace="http://schemas.microsoft.com/office/2006/metadata/properties" ma:root="true" ma:fieldsID="1a15a1605bc95492bdd43d5130bf88b1" ns2:_="" ns3:_="" ns4:_="">
    <xsd:import namespace="c18e8617-fc0f-4dda-a87a-c0ec120ddf92"/>
    <xsd:import namespace="eefe324b-0f31-485d-ac1f-225f466c4c2c"/>
    <xsd:import namespace="a302c37b-9416-4f34-bf08-210117b6052e"/>
    <xsd:element name="properties">
      <xsd:complexType>
        <xsd:sequence>
          <xsd:element name="documentManagement">
            <xsd:complexType>
              <xsd:all>
                <xsd:element ref="ns2:_dlc_DocId" minOccurs="0"/>
                <xsd:element ref="ns2:_dlc_DocIdUrl" minOccurs="0"/>
                <xsd:element ref="ns2:_dlc_DocIdPersistId" minOccurs="0"/>
                <xsd:element ref="ns3:MediaServiceKeyPoints" minOccurs="0"/>
                <xsd:element ref="ns3:MediaServiceMetadata" minOccurs="0"/>
                <xsd:element ref="ns3:MediaServiceFastMetadata" minOccurs="0"/>
                <xsd:element ref="ns3:MediaServiceAutoKeyPoints" minOccurs="0"/>
                <xsd:element ref="ns3:MediaServiceAutoTags" minOccurs="0"/>
                <xsd:element ref="ns3:MediaServiceOCR" minOccurs="0"/>
                <xsd:element ref="ns3:MediaServiceGenerationTime" minOccurs="0"/>
                <xsd:element ref="ns3:MediaServiceEventHashCode" minOccurs="0"/>
                <xsd:element ref="ns3:MediaServiceDateTaken" minOccurs="0"/>
                <xsd:element ref="ns4:SharedWithUsers" minOccurs="0"/>
                <xsd:element ref="ns4:SharedWithDetails"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18e8617-fc0f-4dda-a87a-c0ec120ddf92"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eefe324b-0f31-485d-ac1f-225f466c4c2c" elementFormDefault="qualified">
    <xsd:import namespace="http://schemas.microsoft.com/office/2006/documentManagement/types"/>
    <xsd:import namespace="http://schemas.microsoft.com/office/infopath/2007/PartnerControls"/>
    <xsd:element name="MediaServiceKeyPoints" ma:index="11" nillable="true" ma:displayName="KeyPoints" ma:internalName="MediaServiceKeyPoints" ma:readOnly="true">
      <xsd:simpleType>
        <xsd:restriction base="dms:Note">
          <xsd:maxLength value="255"/>
        </xsd:restriction>
      </xsd:simpleType>
    </xsd:element>
    <xsd:element name="MediaServiceMetadata" ma:index="12" nillable="true" ma:displayName="MediaServiceMetadata" ma:hidden="true" ma:internalName="MediaServiceMetadata" ma:readOnly="true">
      <xsd:simpleType>
        <xsd:restriction base="dms:Note"/>
      </xsd:simpleType>
    </xsd:element>
    <xsd:element name="MediaServiceFastMetadata" ma:index="13" nillable="true" ma:displayName="MediaServiceFastMetadata" ma:hidden="true" ma:internalName="MediaServiceFastMetadata" ma:readOnly="true">
      <xsd:simpleType>
        <xsd:restriction base="dms:Note"/>
      </xsd:simpleType>
    </xsd:element>
    <xsd:element name="MediaServiceAutoKeyPoints" ma:index="14" nillable="true" ma:displayName="MediaServiceAutoKeyPoints" ma:hidden="true" ma:internalName="MediaServiceAutoKeyPoints" ma:readOnly="true">
      <xsd:simpleType>
        <xsd:restriction base="dms:Note"/>
      </xsd:simpleType>
    </xsd:element>
    <xsd:element name="MediaServiceAutoTags" ma:index="15" nillable="true" ma:displayName="Tags" ma:internalName="MediaServiceAutoTag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DateTaken" ma:index="19" nillable="true" ma:displayName="MediaServiceDateTaken" ma:hidden="true" ma:internalName="MediaServiceDateTaken" ma:readOnly="true">
      <xsd:simpleType>
        <xsd:restriction base="dms:Text"/>
      </xsd:simpleType>
    </xsd:element>
    <xsd:element name="MediaServiceLocation" ma:index="22"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302c37b-9416-4f34-bf08-210117b6052e" elementFormDefault="qualified">
    <xsd:import namespace="http://schemas.microsoft.com/office/2006/documentManagement/types"/>
    <xsd:import namespace="http://schemas.microsoft.com/office/infopath/2007/PartnerControls"/>
    <xsd:element name="SharedWithUsers" ma:index="2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SharedContentType xmlns="Microsoft.SharePoint.Taxonomy.ContentTypeSync" SourceId="781a52b0-d0f4-44f0-98bb-0d102f5fd161" ContentTypeId="0x0101" PreviousValue="false"/>
</file>

<file path=customXml/item5.xml><?xml version="1.0" encoding="utf-8"?>
<ct:contentTypeSchema xmlns:ct="http://schemas.microsoft.com/office/2006/metadata/contentType" xmlns:ma="http://schemas.microsoft.com/office/2006/metadata/properties/metaAttributes" ct:_="" ma:_="" ma:contentTypeName="Document" ma:contentTypeID="0x01010062E8A311E247504484E54071F54813A7" ma:contentTypeVersion="4" ma:contentTypeDescription="Create a new document." ma:contentTypeScope="" ma:versionID="c8f559cf5d761129a4ce8fac0963dfda">
  <xsd:schema xmlns:xsd="http://www.w3.org/2001/XMLSchema" xmlns:xs="http://www.w3.org/2001/XMLSchema" xmlns:p="http://schemas.microsoft.com/office/2006/metadata/properties" xmlns:ns1="http://schemas.microsoft.com/sharepoint/v3" xmlns:ns2="fc8724e3-90b9-409e-a563-1e875c478f4a" xmlns:ns3="2e44883f-8c4f-41d0-9cb2-3eaa4e01a2c6" targetNamespace="http://schemas.microsoft.com/office/2006/metadata/properties" ma:root="true" ma:fieldsID="052ce07ca930740f94f11ec0db8c41bd" ns1:_="" ns2:_="" ns3:_="">
    <xsd:import namespace="http://schemas.microsoft.com/sharepoint/v3"/>
    <xsd:import namespace="fc8724e3-90b9-409e-a563-1e875c478f4a"/>
    <xsd:import namespace="2e44883f-8c4f-41d0-9cb2-3eaa4e01a2c6"/>
    <xsd:element name="properties">
      <xsd:complexType>
        <xsd:sequence>
          <xsd:element name="documentManagement">
            <xsd:complexType>
              <xsd:all>
                <xsd:element ref="ns2:SharedWithUsers" minOccurs="0"/>
                <xsd:element ref="ns1:PublishingStartDate" minOccurs="0"/>
                <xsd:element ref="ns1:PublishingExpirationDate" minOccurs="0"/>
                <xsd:element ref="ns3:Category"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9" nillable="true" ma:displayName="Scheduling Start Date" ma:description="Scheduling Start Date is a site column created by the Publishing feature. It is used to specify the date and time on which this page will first appear to site visitors." ma:internalName="PublishingStartDate">
      <xsd:simpleType>
        <xsd:restriction base="dms:Unknown"/>
      </xsd:simpleType>
    </xsd:element>
    <xsd:element name="PublishingExpirationDate" ma:index="10" nillable="true" ma:displayName="Scheduling End Date" ma:description="Scheduling End Date is a site column created by the Publishing feature. It is used to specify the date and time on which this page will no longer appear to site visitors."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fc8724e3-90b9-409e-a563-1e875c478f4a"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2e44883f-8c4f-41d0-9cb2-3eaa4e01a2c6" elementFormDefault="qualified">
    <xsd:import namespace="http://schemas.microsoft.com/office/2006/documentManagement/types"/>
    <xsd:import namespace="http://schemas.microsoft.com/office/infopath/2007/PartnerControls"/>
    <xsd:element name="Category" ma:index="11" nillable="true" ma:displayName="Category" ma:internalName="Category">
      <xsd:simpleType>
        <xsd:restriction base="dms:Text">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0AB85C3-302B-477E-8114-852C2A1E4602}">
  <ds:schemaRefs>
    <ds:schemaRef ds:uri="http://schemas.microsoft.com/sharepoint/v3/contenttype/forms"/>
  </ds:schemaRefs>
</ds:datastoreItem>
</file>

<file path=customXml/itemProps2.xml><?xml version="1.0" encoding="utf-8"?>
<ds:datastoreItem xmlns:ds="http://schemas.openxmlformats.org/officeDocument/2006/customXml" ds:itemID="{BC8E550A-EBA1-4487-9116-C3D726ABAA65}">
  <ds:schemaRefs>
    <ds:schemaRef ds:uri="http://purl.org/dc/terms/"/>
    <ds:schemaRef ds:uri="http://schemas.openxmlformats.org/package/2006/metadata/core-properties"/>
    <ds:schemaRef ds:uri="a302c37b-9416-4f34-bf08-210117b6052e"/>
    <ds:schemaRef ds:uri="http://schemas.microsoft.com/office/2006/documentManagement/types"/>
    <ds:schemaRef ds:uri="http://schemas.microsoft.com/office/infopath/2007/PartnerControls"/>
    <ds:schemaRef ds:uri="http://purl.org/dc/elements/1.1/"/>
    <ds:schemaRef ds:uri="http://schemas.microsoft.com/office/2006/metadata/properties"/>
    <ds:schemaRef ds:uri="c18e8617-fc0f-4dda-a87a-c0ec120ddf92"/>
    <ds:schemaRef ds:uri="eefe324b-0f31-485d-ac1f-225f466c4c2c"/>
    <ds:schemaRef ds:uri="http://www.w3.org/XML/1998/namespace"/>
    <ds:schemaRef ds:uri="http://purl.org/dc/dcmitype/"/>
  </ds:schemaRefs>
</ds:datastoreItem>
</file>

<file path=customXml/itemProps3.xml><?xml version="1.0" encoding="utf-8"?>
<ds:datastoreItem xmlns:ds="http://schemas.openxmlformats.org/officeDocument/2006/customXml" ds:itemID="{296317CD-B702-4A40-A77D-495A1681588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18e8617-fc0f-4dda-a87a-c0ec120ddf92"/>
    <ds:schemaRef ds:uri="eefe324b-0f31-485d-ac1f-225f466c4c2c"/>
    <ds:schemaRef ds:uri="a302c37b-9416-4f34-bf08-210117b6052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07706956-CDA1-4F2D-9A03-CDEBB277DCF7}">
  <ds:schemaRefs>
    <ds:schemaRef ds:uri="Microsoft.SharePoint.Taxonomy.ContentTypeSync"/>
  </ds:schemaRefs>
</ds:datastoreItem>
</file>

<file path=customXml/itemProps5.xml><?xml version="1.0" encoding="utf-8"?>
<ds:datastoreItem xmlns:ds="http://schemas.openxmlformats.org/officeDocument/2006/customXml" ds:itemID="{D38183CD-1187-43ED-BB91-38C8EF286CCD}"/>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9</vt:i4>
      </vt:variant>
      <vt:variant>
        <vt:lpstr>Named Ranges</vt:lpstr>
      </vt:variant>
      <vt:variant>
        <vt:i4>19</vt:i4>
      </vt:variant>
    </vt:vector>
  </HeadingPairs>
  <TitlesOfParts>
    <vt:vector size="28" baseType="lpstr">
      <vt:lpstr>Instructions</vt:lpstr>
      <vt:lpstr>Impact Fee Estimate</vt:lpstr>
      <vt:lpstr>Admin</vt:lpstr>
      <vt:lpstr>Impact Fee Discount</vt:lpstr>
      <vt:lpstr>Fee Schedule</vt:lpstr>
      <vt:lpstr>Service Area Map</vt:lpstr>
      <vt:lpstr>Impact Fee Manager</vt:lpstr>
      <vt:lpstr>Impact Fee Per Unit</vt:lpstr>
      <vt:lpstr>Municipalities</vt:lpstr>
      <vt:lpstr>Commercial_Industrial</vt:lpstr>
      <vt:lpstr>Commercial_Office</vt:lpstr>
      <vt:lpstr>Commercial_Retail</vt:lpstr>
      <vt:lpstr>CommercialRetail</vt:lpstr>
      <vt:lpstr>Industrial</vt:lpstr>
      <vt:lpstr>Office</vt:lpstr>
      <vt:lpstr>Other</vt:lpstr>
      <vt:lpstr>'Fee Schedule'!Print_Area</vt:lpstr>
      <vt:lpstr>'Impact Fee Discount'!Print_Area</vt:lpstr>
      <vt:lpstr>'Impact Fee Estimate'!Print_Area</vt:lpstr>
      <vt:lpstr>'Impact Fee Manager'!Print_Area</vt:lpstr>
      <vt:lpstr>'Impact Fee Per Unit'!Print_Area</vt:lpstr>
      <vt:lpstr>Instructions!Print_Area</vt:lpstr>
      <vt:lpstr>'Impact Fee Discount'!Print_Titles</vt:lpstr>
      <vt:lpstr>Residential</vt:lpstr>
      <vt:lpstr>Restaurant</vt:lpstr>
      <vt:lpstr>Retail</vt:lpstr>
      <vt:lpstr>Service</vt:lpstr>
      <vt:lpstr>Single_Family_Detached</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IS Department</dc:creator>
  <cp:lastModifiedBy>IS Department</cp:lastModifiedBy>
  <cp:lastPrinted>2022-02-17T21:02:35Z</cp:lastPrinted>
  <dcterms:created xsi:type="dcterms:W3CDTF">2022-02-08T17:43:49Z</dcterms:created>
  <dcterms:modified xsi:type="dcterms:W3CDTF">2023-01-26T23:08:21Z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0x01010062E8A311E247504484E54071F54813A7</vt:lpwstr>
  </property>
</Properties>
</file>